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59" activeTab="3"/>
  </bookViews>
  <sheets>
    <sheet name="Лицевые счета домов" sheetId="1" r:id="rId1"/>
    <sheet name="Текущий ремонт" sheetId="2" r:id="rId2"/>
    <sheet name="Содержание жилья" sheetId="3" r:id="rId3"/>
    <sheet name="ОБЖ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<sst xmlns="http://schemas.openxmlformats.org/spreadsheetml/2006/main" count="367" uniqueCount="122">
  <si>
    <t>ИНФОРМАЦИЯ О НАЧИСЛЕННЫХ, СОБРАННЫХ И ИЗРАСХОДОВАННЫХ СРЕДСТВАХ  ПО СОСТОЯНИЮ НА 31.12.2017 г</t>
  </si>
  <si>
    <t>№ п/п</t>
  </si>
  <si>
    <t>Адрес</t>
  </si>
  <si>
    <t>Услуга</t>
  </si>
  <si>
    <t>Задолж-ть на 01.01.2017 г</t>
  </si>
  <si>
    <t>остаток средств на 01.01.2017 г.</t>
  </si>
  <si>
    <t>Начислено</t>
  </si>
  <si>
    <t>Оплачено</t>
  </si>
  <si>
    <t>Израсходовано</t>
  </si>
  <si>
    <t>Остаток на 31.12.2017 г</t>
  </si>
  <si>
    <t>Задолженность на 31.12.2017 г</t>
  </si>
  <si>
    <t>Дата заключения договора</t>
  </si>
  <si>
    <t>Улица</t>
  </si>
  <si>
    <t>Дом</t>
  </si>
  <si>
    <t>Чехова</t>
  </si>
  <si>
    <t>265\1</t>
  </si>
  <si>
    <t>01.11.2012 г.</t>
  </si>
  <si>
    <t xml:space="preserve">Ремонт жилья </t>
  </si>
  <si>
    <t>Узлы учета</t>
  </si>
  <si>
    <t>Доп.статья</t>
  </si>
  <si>
    <t xml:space="preserve">Ремонт жилья:субабоненты </t>
  </si>
  <si>
    <t>Узлы учета: субабоненты</t>
  </si>
  <si>
    <t>Доп.статья:субабоненты</t>
  </si>
  <si>
    <t>ИТОГО  РЕМОНТ ЖИЛЬЯ</t>
  </si>
  <si>
    <t>Техническое  обслуживание</t>
  </si>
  <si>
    <t>Аварийно-ремонтное обслуживание</t>
  </si>
  <si>
    <t>Техническое обслуживание вентканалов и дымоходов</t>
  </si>
  <si>
    <t>содержание и технадзор общедомовых узлов учета</t>
  </si>
  <si>
    <t>Дезинсекция и дератизация</t>
  </si>
  <si>
    <t>Энтомологическое обследование</t>
  </si>
  <si>
    <t>Техническое и аварийно-ремонтное обслуживание электрических сетей</t>
  </si>
  <si>
    <t>Услуги банков ,почты,ИВЦ</t>
  </si>
  <si>
    <t>Содержание и уход за зелеными насаждениями</t>
  </si>
  <si>
    <t>ИТОГО СОДЕРЖАНИЕ ЖИЛЬЯ</t>
  </si>
  <si>
    <t>Оплата старшим по домам</t>
  </si>
  <si>
    <t>ОБЖ</t>
  </si>
  <si>
    <t>Отопление</t>
  </si>
  <si>
    <t>Содержание газовых сетей</t>
  </si>
  <si>
    <t>ТБО</t>
  </si>
  <si>
    <t>Уборка придомовой территории</t>
  </si>
  <si>
    <t>Уборка лестничных клетей</t>
  </si>
  <si>
    <t>Управление МКД</t>
  </si>
  <si>
    <t>ХВ снабжение (СОИД)</t>
  </si>
  <si>
    <t>Эл.снабжение (СОИД)</t>
  </si>
  <si>
    <t>Февраль 2017 г.</t>
  </si>
  <si>
    <t>Вид работ</t>
  </si>
  <si>
    <t>Место проведения работ</t>
  </si>
  <si>
    <t>Сумма</t>
  </si>
  <si>
    <t>Ремонт подъезда</t>
  </si>
  <si>
    <t>Чехова, 265/1</t>
  </si>
  <si>
    <t>Под 4</t>
  </si>
  <si>
    <t>замена э/счетчиков</t>
  </si>
  <si>
    <t>кв. 33,46</t>
  </si>
  <si>
    <t>ИТОГО</t>
  </si>
  <si>
    <t>Июль 2017 г</t>
  </si>
  <si>
    <t>смена напольной плитки в подъезде</t>
  </si>
  <si>
    <t>Сентябрь 2017 г</t>
  </si>
  <si>
    <t>ремонт ступеней перед подъездом</t>
  </si>
  <si>
    <t>Декабрь 2017 г</t>
  </si>
  <si>
    <t>ремонт входа в подъезд жилого дома (силами жителей)</t>
  </si>
  <si>
    <t>2-й подъезд</t>
  </si>
  <si>
    <t>Январь 2017 г.</t>
  </si>
  <si>
    <t>Т/о УУТЭ ЦО</t>
  </si>
  <si>
    <t>Т/о общедомовых приборов учета электроэнергии</t>
  </si>
  <si>
    <t>Обходы и осмотры подвала и инженерных коммуникаций</t>
  </si>
  <si>
    <t>ремонт водосточных труб</t>
  </si>
  <si>
    <t>ревизия теплообменника</t>
  </si>
  <si>
    <t>уборка подъезда после ремонта</t>
  </si>
  <si>
    <t>осмотр э/счетчиков</t>
  </si>
  <si>
    <t>Март 2017</t>
  </si>
  <si>
    <t>ремонт подъездного электроосвещения</t>
  </si>
  <si>
    <t>2-подъезд</t>
  </si>
  <si>
    <t>ремонт эл. Щита этажного (ЩЭ)</t>
  </si>
  <si>
    <t>кв.54</t>
  </si>
  <si>
    <t>Апрель 2017</t>
  </si>
  <si>
    <t>установка прожектора</t>
  </si>
  <si>
    <t>1-й подъезд</t>
  </si>
  <si>
    <t>ремонт щита этажного (замена автоматов)</t>
  </si>
  <si>
    <t>кв.23</t>
  </si>
  <si>
    <t>слив воды из системы</t>
  </si>
  <si>
    <t>закрытие отопительного периода</t>
  </si>
  <si>
    <t>ревизия теплообменника ф 114 мм L-2 м/п, секц. 7</t>
  </si>
  <si>
    <t xml:space="preserve">подвал </t>
  </si>
  <si>
    <t>очистка подвального помещения от мусора</t>
  </si>
  <si>
    <t>подвал (прошу добавить в работу в январь 2017г)</t>
  </si>
  <si>
    <t>Май 2017</t>
  </si>
  <si>
    <t>дезинсекция подвальных помещений</t>
  </si>
  <si>
    <t>закрепление электропроводов в подъездах жилого дома</t>
  </si>
  <si>
    <t>благоустройство придомовой территории (окраска деревьев)</t>
  </si>
  <si>
    <t>Июнь 2017 г</t>
  </si>
  <si>
    <t>установка светильников над подъездом</t>
  </si>
  <si>
    <t>Под 2</t>
  </si>
  <si>
    <t>демонтаж ж/б козырька над подъездом</t>
  </si>
  <si>
    <t>ППР ВРУ</t>
  </si>
  <si>
    <t>смена автомата в ЩЭ</t>
  </si>
  <si>
    <t>Кв 17</t>
  </si>
  <si>
    <t>Август 2017 г</t>
  </si>
  <si>
    <t>гидравлические испытания внутридомовой системы ЦО</t>
  </si>
  <si>
    <t>ремонт ЩЭ (смена автомата)</t>
  </si>
  <si>
    <t>кв. 1</t>
  </si>
  <si>
    <t>закрытие щитов этажных (установка навесных замков)</t>
  </si>
  <si>
    <t>Октябрь 2017 г</t>
  </si>
  <si>
    <t>Ноябрь 2017 г</t>
  </si>
  <si>
    <t>снятие за июнь 2017 г.</t>
  </si>
  <si>
    <t>снятие за июль 2017 г.</t>
  </si>
  <si>
    <t>ремонт электроснабжения</t>
  </si>
  <si>
    <t>кв. 63</t>
  </si>
  <si>
    <t>установка крана шарового ф 15 мм</t>
  </si>
  <si>
    <t>кв. 10 (ХВС)</t>
  </si>
  <si>
    <t>смена трубопровода ф 25 мм</t>
  </si>
  <si>
    <t>кв. 34,35 ЦО п/п</t>
  </si>
  <si>
    <t>ВСЕГО</t>
  </si>
  <si>
    <t>2014 г</t>
  </si>
  <si>
    <t>Установка уличных светильников</t>
  </si>
  <si>
    <t>Чехова 265/1</t>
  </si>
  <si>
    <t>первичное обследование, прочистка вентканалов и дымоходов</t>
  </si>
  <si>
    <t>кв.1,2,7-9,11,15,18,21,23,24-30,32,33,35,38-42,45,47,51,52,54,55,57,58,59,61-63,65,66,68-70</t>
  </si>
  <si>
    <t>Профилактический ремонт электрооборудования дома</t>
  </si>
  <si>
    <t>Апрель 2015 г.</t>
  </si>
  <si>
    <t>Замена светодиодных светильников на лестничных площадках</t>
  </si>
  <si>
    <t>Октябрь 2015 г.</t>
  </si>
  <si>
    <t>Ремонт электрощитов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</si>
</sst>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0.00"/>
    <numFmt numFmtId="167" formatCode="@"/>
  </numFmts>
  <fonts count="14"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53"/>
      <name val="Times New Roman"/>
      <family val="1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color indexed="10"/>
      <name val="Arial"/>
      <family val="2"/>
    </font>
    <font>
      <b/>
      <i/>
      <sz val="10"/>
      <name val="Arial"/>
      <family val="2"/>
    </font>
    <font>
      <sz val="14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2" fillId="0" borderId="0" xfId="0" applyFont="1" applyFill="1" applyAlignment="1">
      <alignment/>
    </xf>
    <xf numFmtId="164" fontId="2" fillId="0" borderId="1" xfId="0" applyFont="1" applyFill="1" applyBorder="1" applyAlignment="1">
      <alignment/>
    </xf>
    <xf numFmtId="164" fontId="1" fillId="0" borderId="1" xfId="0" applyFont="1" applyFill="1" applyBorder="1" applyAlignment="1">
      <alignment/>
    </xf>
    <xf numFmtId="164" fontId="1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center"/>
    </xf>
    <xf numFmtId="164" fontId="2" fillId="0" borderId="1" xfId="0" applyFont="1" applyFill="1" applyBorder="1" applyAlignment="1">
      <alignment wrapText="1"/>
    </xf>
    <xf numFmtId="166" fontId="1" fillId="0" borderId="1" xfId="0" applyNumberFormat="1" applyFont="1" applyFill="1" applyBorder="1" applyAlignment="1">
      <alignment/>
    </xf>
    <xf numFmtId="164" fontId="3" fillId="0" borderId="1" xfId="0" applyNumberFormat="1" applyFont="1" applyFill="1" applyBorder="1" applyAlignment="1">
      <alignment horizontal="center"/>
    </xf>
    <xf numFmtId="164" fontId="1" fillId="0" borderId="0" xfId="0" applyFont="1" applyFill="1" applyAlignment="1">
      <alignment/>
    </xf>
    <xf numFmtId="164" fontId="3" fillId="0" borderId="1" xfId="0" applyNumberFormat="1" applyFont="1" applyFill="1" applyBorder="1" applyAlignment="1">
      <alignment horizontal="center" wrapText="1"/>
    </xf>
    <xf numFmtId="164" fontId="1" fillId="0" borderId="1" xfId="0" applyFont="1" applyFill="1" applyBorder="1" applyAlignment="1">
      <alignment horizontal="justify"/>
    </xf>
    <xf numFmtId="164" fontId="4" fillId="0" borderId="1" xfId="0" applyFont="1" applyFill="1" applyBorder="1" applyAlignment="1">
      <alignment horizontal="justify"/>
    </xf>
    <xf numFmtId="164" fontId="4" fillId="0" borderId="1" xfId="0" applyNumberFormat="1" applyFont="1" applyFill="1" applyBorder="1" applyAlignment="1">
      <alignment horizontal="center" wrapText="1"/>
    </xf>
    <xf numFmtId="164" fontId="4" fillId="0" borderId="1" xfId="0" applyFont="1" applyFill="1" applyBorder="1" applyAlignment="1">
      <alignment horizontal="center"/>
    </xf>
    <xf numFmtId="164" fontId="5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 wrapText="1"/>
    </xf>
    <xf numFmtId="164" fontId="7" fillId="2" borderId="1" xfId="0" applyFont="1" applyFill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/>
    </xf>
    <xf numFmtId="164" fontId="5" fillId="0" borderId="1" xfId="0" applyFont="1" applyBorder="1" applyAlignment="1">
      <alignment horizontal="center" wrapText="1"/>
    </xf>
    <xf numFmtId="164" fontId="0" fillId="0" borderId="1" xfId="0" applyBorder="1" applyAlignment="1">
      <alignment/>
    </xf>
    <xf numFmtId="164" fontId="11" fillId="0" borderId="1" xfId="0" applyFont="1" applyBorder="1" applyAlignment="1">
      <alignment horizontal="justify"/>
    </xf>
    <xf numFmtId="164" fontId="11" fillId="0" borderId="1" xfId="0" applyFont="1" applyBorder="1" applyAlignment="1">
      <alignment horizontal="center"/>
    </xf>
    <xf numFmtId="164" fontId="12" fillId="0" borderId="1" xfId="0" applyFont="1" applyBorder="1" applyAlignment="1">
      <alignment/>
    </xf>
    <xf numFmtId="164" fontId="7" fillId="2" borderId="0" xfId="0" applyFont="1" applyFill="1" applyAlignment="1">
      <alignment horizontal="center"/>
    </xf>
    <xf numFmtId="164" fontId="0" fillId="0" borderId="0" xfId="0" applyAlignment="1">
      <alignment wrapText="1"/>
    </xf>
    <xf numFmtId="164" fontId="0" fillId="0" borderId="0" xfId="0" applyAlignment="1">
      <alignment horizontal="center" wrapText="1"/>
    </xf>
    <xf numFmtId="164" fontId="2" fillId="0" borderId="0" xfId="0" applyFont="1" applyFill="1" applyAlignment="1">
      <alignment wrapText="1"/>
    </xf>
    <xf numFmtId="164" fontId="2" fillId="0" borderId="1" xfId="0" applyFont="1" applyFill="1" applyBorder="1" applyAlignment="1">
      <alignment horizontal="center" wrapText="1"/>
    </xf>
    <xf numFmtId="164" fontId="13" fillId="0" borderId="0" xfId="0" applyFont="1" applyFill="1" applyAlignment="1">
      <alignment wrapText="1"/>
    </xf>
    <xf numFmtId="167" fontId="3" fillId="0" borderId="1" xfId="0" applyNumberFormat="1" applyFont="1" applyFill="1" applyBorder="1" applyAlignment="1">
      <alignment horizontal="center" wrapText="1"/>
    </xf>
    <xf numFmtId="167" fontId="2" fillId="0" borderId="0" xfId="0" applyNumberFormat="1" applyFont="1" applyFill="1" applyAlignment="1">
      <alignment wrapText="1"/>
    </xf>
    <xf numFmtId="164" fontId="1" fillId="0" borderId="1" xfId="0" applyFont="1" applyFill="1" applyBorder="1" applyAlignment="1">
      <alignment horizontal="justify" wrapText="1"/>
    </xf>
    <xf numFmtId="164" fontId="4" fillId="0" borderId="1" xfId="0" applyFont="1" applyFill="1" applyBorder="1" applyAlignment="1">
      <alignment horizontal="center" wrapText="1"/>
    </xf>
    <xf numFmtId="164" fontId="3" fillId="0" borderId="1" xfId="0" applyFont="1" applyFill="1" applyBorder="1" applyAlignment="1">
      <alignment horizontal="center" wrapText="1"/>
    </xf>
    <xf numFmtId="164" fontId="1" fillId="0" borderId="0" xfId="0" applyFont="1" applyFill="1" applyAlignment="1">
      <alignment horizontal="center" wrapText="1"/>
    </xf>
    <xf numFmtId="164" fontId="1" fillId="0" borderId="0" xfId="0" applyFont="1" applyFill="1" applyBorder="1" applyAlignment="1">
      <alignment horizontal="center" wrapText="1"/>
    </xf>
    <xf numFmtId="164" fontId="2" fillId="0" borderId="0" xfId="0" applyFont="1" applyFill="1" applyAlignment="1">
      <alignment horizontal="center" wrapText="1"/>
    </xf>
    <xf numFmtId="164" fontId="6" fillId="0" borderId="1" xfId="0" applyNumberFormat="1" applyFont="1" applyBorder="1" applyAlignment="1">
      <alignment horizontal="justify" wrapText="1"/>
    </xf>
    <xf numFmtId="164" fontId="5" fillId="0" borderId="1" xfId="0" applyFont="1" applyBorder="1" applyAlignment="1">
      <alignment horizontal="justify"/>
    </xf>
    <xf numFmtId="164" fontId="5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&#1083;&#1080;&#1094;&#1077;&#1074;&#1099;&#1077;%20&#1089;&#1095;&#1077;&#1090;&#1072;%20%202017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ды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1269">
          <cell r="E1269">
            <v>34854.25</v>
          </cell>
          <cell r="F1269">
            <v>282833.41</v>
          </cell>
          <cell r="G1269">
            <v>227110.43</v>
          </cell>
          <cell r="H1269">
            <v>227420.49999999997</v>
          </cell>
          <cell r="I1269">
            <v>131372.34000000003</v>
          </cell>
          <cell r="J1269">
            <v>378881.5699999999</v>
          </cell>
          <cell r="K1269">
            <v>34544.18000000002</v>
          </cell>
        </row>
        <row r="1270">
          <cell r="E1270">
            <v>0</v>
          </cell>
          <cell r="F1270">
            <v>0</v>
          </cell>
          <cell r="G1270">
            <v>3578.1</v>
          </cell>
          <cell r="H1270">
            <v>4116.33</v>
          </cell>
          <cell r="I1270">
            <v>0</v>
          </cell>
          <cell r="J1270">
            <v>4116.33</v>
          </cell>
          <cell r="K1270">
            <v>-538.23</v>
          </cell>
        </row>
        <row r="1271">
          <cell r="E1271">
            <v>0</v>
          </cell>
          <cell r="F1271">
            <v>5080</v>
          </cell>
          <cell r="G1271">
            <v>0</v>
          </cell>
          <cell r="H1271">
            <v>0</v>
          </cell>
          <cell r="I1271">
            <v>0</v>
          </cell>
          <cell r="J1271">
            <v>5080</v>
          </cell>
          <cell r="K1271">
            <v>0</v>
          </cell>
        </row>
        <row r="1272"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6">
          <cell r="E1276">
            <v>11588.06</v>
          </cell>
          <cell r="F1276">
            <v>-47527.67</v>
          </cell>
          <cell r="G1276">
            <v>71673.37000000001</v>
          </cell>
          <cell r="H1276">
            <v>72194.08999999998</v>
          </cell>
          <cell r="I1276">
            <v>58318.9</v>
          </cell>
          <cell r="J1276">
            <v>-33652.48000000002</v>
          </cell>
          <cell r="K1276">
            <v>11067.340000000026</v>
          </cell>
        </row>
        <row r="1277">
          <cell r="E1277">
            <v>11884.41</v>
          </cell>
          <cell r="F1277">
            <v>-11884.41</v>
          </cell>
          <cell r="G1277">
            <v>71953.21999999999</v>
          </cell>
          <cell r="H1277">
            <v>72475.93</v>
          </cell>
          <cell r="I1277">
            <v>71953.21999999999</v>
          </cell>
          <cell r="J1277">
            <v>-11361.699999999997</v>
          </cell>
          <cell r="K1277">
            <v>11361.699999999997</v>
          </cell>
        </row>
        <row r="1278">
          <cell r="E1278">
            <v>2117.12</v>
          </cell>
          <cell r="F1278">
            <v>46696.3</v>
          </cell>
          <cell r="G1278">
            <v>23984.410000000003</v>
          </cell>
          <cell r="H1278">
            <v>24158.64</v>
          </cell>
          <cell r="I1278">
            <v>0</v>
          </cell>
          <cell r="J1278">
            <v>70854.94</v>
          </cell>
          <cell r="K1278">
            <v>1942.890000000003</v>
          </cell>
        </row>
        <row r="1279">
          <cell r="E1279">
            <v>1821.05</v>
          </cell>
          <cell r="F1279">
            <v>4655.27</v>
          </cell>
          <cell r="G1279">
            <v>21186.22</v>
          </cell>
          <cell r="H1279">
            <v>21340.14</v>
          </cell>
          <cell r="I1279">
            <v>17936.64</v>
          </cell>
          <cell r="J1279">
            <v>8058.77</v>
          </cell>
          <cell r="K1279">
            <v>1667.130000000001</v>
          </cell>
        </row>
        <row r="1280">
          <cell r="E1280">
            <v>713.28</v>
          </cell>
          <cell r="F1280">
            <v>-11694.64</v>
          </cell>
          <cell r="G1280">
            <v>3677.6</v>
          </cell>
          <cell r="H1280">
            <v>3704.3199999999997</v>
          </cell>
          <cell r="I1280">
            <v>4381.92</v>
          </cell>
          <cell r="J1280">
            <v>-12372.24</v>
          </cell>
          <cell r="K1280">
            <v>686.5600000000004</v>
          </cell>
        </row>
        <row r="1281">
          <cell r="E1281">
            <v>23.22</v>
          </cell>
          <cell r="F1281">
            <v>476.12</v>
          </cell>
          <cell r="G1281">
            <v>119.93</v>
          </cell>
          <cell r="H1281">
            <v>120.79999999999998</v>
          </cell>
          <cell r="I1281">
            <v>0</v>
          </cell>
          <cell r="J1281">
            <v>596.92</v>
          </cell>
          <cell r="K1281">
            <v>22.350000000000023</v>
          </cell>
        </row>
        <row r="1282">
          <cell r="E1282">
            <v>5349.51</v>
          </cell>
          <cell r="F1282">
            <v>-5349.51</v>
          </cell>
          <cell r="G1282">
            <v>37975.270000000004</v>
          </cell>
          <cell r="H1282">
            <v>38251.200000000004</v>
          </cell>
          <cell r="I1282">
            <v>37975.270000000004</v>
          </cell>
          <cell r="J1282">
            <v>-5073.580000000002</v>
          </cell>
          <cell r="K1282">
            <v>5073.580000000002</v>
          </cell>
        </row>
        <row r="1283">
          <cell r="E1283">
            <v>4806.53</v>
          </cell>
          <cell r="F1283">
            <v>-98292.77</v>
          </cell>
          <cell r="G1283">
            <v>24783.9</v>
          </cell>
          <cell r="H1283">
            <v>24963.850000000002</v>
          </cell>
          <cell r="I1283">
            <v>33799.44216</v>
          </cell>
          <cell r="J1283">
            <v>-107128.36215999999</v>
          </cell>
          <cell r="K1283">
            <v>4626.579999999998</v>
          </cell>
        </row>
        <row r="1284">
          <cell r="E1284">
            <v>635.83</v>
          </cell>
          <cell r="F1284">
            <v>-9071.64</v>
          </cell>
          <cell r="G1284">
            <v>3278.0399999999995</v>
          </cell>
          <cell r="H1284">
            <v>3301.74</v>
          </cell>
          <cell r="I1284">
            <v>0</v>
          </cell>
          <cell r="J1284">
            <v>-5769.9</v>
          </cell>
          <cell r="K1284">
            <v>612.1299999999997</v>
          </cell>
        </row>
        <row r="1286">
          <cell r="E1286">
            <v>17663.11</v>
          </cell>
          <cell r="F1286">
            <v>-19955.94</v>
          </cell>
          <cell r="G1286">
            <v>118617.66000000003</v>
          </cell>
          <cell r="H1286">
            <v>119334.17</v>
          </cell>
          <cell r="I1286">
            <v>118617.66000000003</v>
          </cell>
          <cell r="J1286">
            <v>-19239.430000000037</v>
          </cell>
          <cell r="K1286">
            <v>16946.60000000002</v>
          </cell>
        </row>
        <row r="1287">
          <cell r="E1287">
            <v>488.02</v>
          </cell>
          <cell r="F1287">
            <v>-24109.12</v>
          </cell>
          <cell r="G1287">
            <v>0</v>
          </cell>
          <cell r="H1287">
            <v>0</v>
          </cell>
          <cell r="I1287">
            <v>0</v>
          </cell>
          <cell r="J1287">
            <v>-24109.12</v>
          </cell>
          <cell r="K1287">
            <v>488.02</v>
          </cell>
        </row>
        <row r="1288">
          <cell r="E1288">
            <v>21269.05</v>
          </cell>
          <cell r="F1288">
            <v>-21269.05</v>
          </cell>
          <cell r="G1288">
            <v>18638.68</v>
          </cell>
          <cell r="H1288">
            <v>23022.050000000003</v>
          </cell>
          <cell r="I1288">
            <v>18638.68</v>
          </cell>
          <cell r="J1288">
            <v>-16885.679999999997</v>
          </cell>
          <cell r="K1288">
            <v>16885.679999999993</v>
          </cell>
        </row>
        <row r="1289">
          <cell r="E1289">
            <v>4700.07</v>
          </cell>
          <cell r="F1289">
            <v>-987.65</v>
          </cell>
          <cell r="G1289">
            <v>32379.39</v>
          </cell>
          <cell r="H1289">
            <v>32360.719999999998</v>
          </cell>
          <cell r="I1289">
            <v>32379.39</v>
          </cell>
          <cell r="J1289">
            <v>-1006.3200000000033</v>
          </cell>
          <cell r="K1289">
            <v>4718.740000000002</v>
          </cell>
        </row>
        <row r="1290">
          <cell r="E1290">
            <v>11485.33</v>
          </cell>
          <cell r="F1290">
            <v>-11485.33</v>
          </cell>
          <cell r="G1290">
            <v>74986.98999999999</v>
          </cell>
          <cell r="H1290">
            <v>75431.41000000002</v>
          </cell>
          <cell r="I1290">
            <v>74986.98999999999</v>
          </cell>
          <cell r="J1290">
            <v>-11040.909999999974</v>
          </cell>
          <cell r="K1290">
            <v>11040.909999999974</v>
          </cell>
        </row>
        <row r="1291">
          <cell r="E1291">
            <v>15464.22</v>
          </cell>
          <cell r="F1291">
            <v>-15464.22</v>
          </cell>
          <cell r="G1291">
            <v>100146.42000000003</v>
          </cell>
          <cell r="H1291">
            <v>100551.17</v>
          </cell>
          <cell r="I1291">
            <v>100146.42000000003</v>
          </cell>
          <cell r="J1291">
            <v>-15059.47000000003</v>
          </cell>
          <cell r="K1291">
            <v>15059.47000000003</v>
          </cell>
        </row>
        <row r="1292">
          <cell r="E1292">
            <v>4945.62</v>
          </cell>
          <cell r="F1292">
            <v>-4945.62</v>
          </cell>
          <cell r="G1292">
            <v>37254.27</v>
          </cell>
          <cell r="H1292">
            <v>37144.84</v>
          </cell>
          <cell r="I1292">
            <v>37254.27</v>
          </cell>
          <cell r="J1292">
            <v>-5055.049999999999</v>
          </cell>
          <cell r="K1292">
            <v>5055.050000000003</v>
          </cell>
        </row>
        <row r="1293">
          <cell r="E1293">
            <v>11304.84</v>
          </cell>
          <cell r="F1293">
            <v>-11304.84</v>
          </cell>
          <cell r="G1293">
            <v>73953.73999999999</v>
          </cell>
          <cell r="H1293">
            <v>74341.43999999999</v>
          </cell>
          <cell r="I1293">
            <v>73953.73999999999</v>
          </cell>
          <cell r="J1293">
            <v>-10917.14</v>
          </cell>
          <cell r="K1293">
            <v>10917.14</v>
          </cell>
        </row>
        <row r="1294">
          <cell r="E1294">
            <v>0</v>
          </cell>
          <cell r="F1294">
            <v>0</v>
          </cell>
          <cell r="G1294">
            <v>10463.54</v>
          </cell>
          <cell r="H1294">
            <v>9845.710000000001</v>
          </cell>
          <cell r="I1294">
            <v>10463.54</v>
          </cell>
          <cell r="J1294">
            <v>-617.8299999999999</v>
          </cell>
          <cell r="K1294">
            <v>617.8299999999999</v>
          </cell>
        </row>
        <row r="1295">
          <cell r="E1295">
            <v>0</v>
          </cell>
          <cell r="F1295">
            <v>0</v>
          </cell>
          <cell r="G1295">
            <v>31819.68</v>
          </cell>
          <cell r="H1295">
            <v>30022.19</v>
          </cell>
          <cell r="I1295">
            <v>31819.68</v>
          </cell>
          <cell r="J1295">
            <v>-1797.4900000000016</v>
          </cell>
          <cell r="K1295">
            <v>1797.4900000000016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="80" zoomScaleNormal="80" workbookViewId="0" topLeftCell="B1">
      <selection activeCell="I42" sqref="I42"/>
    </sheetView>
  </sheetViews>
  <sheetFormatPr defaultColWidth="12.57421875" defaultRowHeight="12.75"/>
  <cols>
    <col min="1" max="1" width="8.140625" style="0" customWidth="1"/>
    <col min="2" max="2" width="26.421875" style="0" customWidth="1"/>
    <col min="3" max="3" width="6.421875" style="0" customWidth="1"/>
    <col min="4" max="4" width="35.57421875" style="0" customWidth="1"/>
    <col min="5" max="5" width="18.421875" style="0" customWidth="1"/>
    <col min="6" max="6" width="23.00390625" style="0" customWidth="1"/>
    <col min="7" max="7" width="19.00390625" style="0" customWidth="1"/>
    <col min="8" max="8" width="17.57421875" style="0" customWidth="1"/>
    <col min="9" max="9" width="21.57421875" style="0" customWidth="1"/>
    <col min="10" max="10" width="18.140625" style="0" customWidth="1"/>
    <col min="11" max="11" width="21.28125" style="0" customWidth="1"/>
    <col min="12" max="12" width="22.7109375" style="0" customWidth="1"/>
    <col min="13" max="16384" width="11.57421875" style="0" customWidth="1"/>
  </cols>
  <sheetData>
    <row r="1" spans="1:12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2.75" hidden="1">
      <c r="A2" s="3"/>
      <c r="B2" s="4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ht="12.75" customHeight="1">
      <c r="A3" s="4" t="s">
        <v>1</v>
      </c>
      <c r="B3" s="5" t="s">
        <v>2</v>
      </c>
      <c r="C3" s="5"/>
      <c r="D3" s="5" t="s">
        <v>3</v>
      </c>
      <c r="E3" s="6" t="s">
        <v>4</v>
      </c>
      <c r="F3" s="6" t="s">
        <v>5</v>
      </c>
      <c r="G3" s="5" t="s">
        <v>6</v>
      </c>
      <c r="H3" s="5" t="s">
        <v>7</v>
      </c>
      <c r="I3" s="5" t="s">
        <v>8</v>
      </c>
      <c r="J3" s="6" t="s">
        <v>9</v>
      </c>
      <c r="K3" s="6" t="s">
        <v>10</v>
      </c>
      <c r="L3" s="6" t="s">
        <v>11</v>
      </c>
    </row>
    <row r="4" spans="1:12" s="2" customFormat="1" ht="29.25" customHeight="1">
      <c r="A4" s="4"/>
      <c r="B4" s="5" t="s">
        <v>12</v>
      </c>
      <c r="C4" s="5" t="s">
        <v>13</v>
      </c>
      <c r="D4" s="5"/>
      <c r="E4" s="5"/>
      <c r="F4" s="6"/>
      <c r="G4" s="5"/>
      <c r="H4" s="5"/>
      <c r="I4" s="5"/>
      <c r="J4" s="5"/>
      <c r="K4" s="5"/>
      <c r="L4" s="6"/>
    </row>
    <row r="5" spans="1:12" s="2" customFormat="1" ht="12.75" hidden="1">
      <c r="A5" s="3">
        <v>39</v>
      </c>
      <c r="B5" s="5" t="s">
        <v>14</v>
      </c>
      <c r="C5" s="7" t="s">
        <v>15</v>
      </c>
      <c r="D5" s="3"/>
      <c r="E5" s="3"/>
      <c r="F5" s="3"/>
      <c r="G5" s="3"/>
      <c r="H5" s="3"/>
      <c r="I5" s="3"/>
      <c r="J5" s="3"/>
      <c r="K5" s="3"/>
      <c r="L5" s="5" t="s">
        <v>16</v>
      </c>
    </row>
    <row r="6" spans="1:12" s="2" customFormat="1" ht="12.75" hidden="1">
      <c r="A6" s="3">
        <v>3</v>
      </c>
      <c r="B6" s="3"/>
      <c r="C6" s="3"/>
      <c r="D6" s="3" t="s">
        <v>17</v>
      </c>
      <c r="E6" s="4">
        <f>'[1]Лицевые счета домов свод'!E1269</f>
        <v>34854.25</v>
      </c>
      <c r="F6" s="4">
        <f>'[1]Лицевые счета домов свод'!F1269</f>
        <v>282833.41</v>
      </c>
      <c r="G6" s="4">
        <f>'[1]Лицевые счета домов свод'!G1269</f>
        <v>227110.43</v>
      </c>
      <c r="H6" s="4">
        <f>'[1]Лицевые счета домов свод'!H1269</f>
        <v>227420.49999999997</v>
      </c>
      <c r="I6" s="4">
        <f>'[1]Лицевые счета домов свод'!I1269</f>
        <v>131372.34000000003</v>
      </c>
      <c r="J6" s="4">
        <f>'[1]Лицевые счета домов свод'!J1269</f>
        <v>378881.5699999999</v>
      </c>
      <c r="K6" s="4">
        <f>'[1]Лицевые счета домов свод'!K1269</f>
        <v>34544.18000000002</v>
      </c>
      <c r="L6" s="3"/>
    </row>
    <row r="7" spans="1:12" s="2" customFormat="1" ht="12.75" hidden="1">
      <c r="A7" s="3"/>
      <c r="B7" s="3"/>
      <c r="C7" s="3"/>
      <c r="D7" s="3" t="s">
        <v>18</v>
      </c>
      <c r="E7" s="4">
        <f>'[1]Лицевые счета домов свод'!E1270</f>
        <v>0</v>
      </c>
      <c r="F7" s="4">
        <f>'[1]Лицевые счета домов свод'!F1270</f>
        <v>0</v>
      </c>
      <c r="G7" s="4">
        <f>'[1]Лицевые счета домов свод'!G1270</f>
        <v>3578.1</v>
      </c>
      <c r="H7" s="4">
        <f>'[1]Лицевые счета домов свод'!H1270</f>
        <v>4116.33</v>
      </c>
      <c r="I7" s="4">
        <f>'[1]Лицевые счета домов свод'!I1270</f>
        <v>0</v>
      </c>
      <c r="J7" s="4">
        <f>'[1]Лицевые счета домов свод'!J1270</f>
        <v>4116.33</v>
      </c>
      <c r="K7" s="4">
        <f>'[1]Лицевые счета домов свод'!K1270</f>
        <v>-538.23</v>
      </c>
      <c r="L7" s="3"/>
    </row>
    <row r="8" spans="1:12" s="2" customFormat="1" ht="12.75" hidden="1">
      <c r="A8" s="3"/>
      <c r="B8" s="3"/>
      <c r="C8" s="3"/>
      <c r="D8" s="3" t="s">
        <v>19</v>
      </c>
      <c r="E8" s="4">
        <f>'[1]Лицевые счета домов свод'!E1271</f>
        <v>0</v>
      </c>
      <c r="F8" s="4">
        <f>'[1]Лицевые счета домов свод'!F1271</f>
        <v>5080</v>
      </c>
      <c r="G8" s="4">
        <f>'[1]Лицевые счета домов свод'!G1271</f>
        <v>0</v>
      </c>
      <c r="H8" s="4">
        <f>'[1]Лицевые счета домов свод'!H1271</f>
        <v>0</v>
      </c>
      <c r="I8" s="4">
        <f>'[1]Лицевые счета домов свод'!I1271</f>
        <v>0</v>
      </c>
      <c r="J8" s="4">
        <f>'[1]Лицевые счета домов свод'!J1271</f>
        <v>5080</v>
      </c>
      <c r="K8" s="4">
        <f>'[1]Лицевые счета домов свод'!K1271</f>
        <v>0</v>
      </c>
      <c r="L8" s="3"/>
    </row>
    <row r="9" spans="1:12" s="2" customFormat="1" ht="12.75" hidden="1">
      <c r="A9" s="3"/>
      <c r="B9" s="3"/>
      <c r="C9" s="3"/>
      <c r="D9" s="3" t="s">
        <v>20</v>
      </c>
      <c r="E9" s="4">
        <f>'[1]Лицевые счета домов свод'!E1272</f>
        <v>0</v>
      </c>
      <c r="F9" s="4">
        <f>'[1]Лицевые счета домов свод'!F1272</f>
        <v>0</v>
      </c>
      <c r="G9" s="4">
        <f>'[1]Лицевые счета домов свод'!G1272</f>
        <v>0</v>
      </c>
      <c r="H9" s="4">
        <f>'[1]Лицевые счета домов свод'!H1272</f>
        <v>0</v>
      </c>
      <c r="I9" s="4">
        <f>'[1]Лицевые счета домов свод'!I1272</f>
        <v>0</v>
      </c>
      <c r="J9" s="4">
        <f>'[1]Лицевые счета домов свод'!J1272</f>
        <v>0</v>
      </c>
      <c r="K9" s="4">
        <f>'[1]Лицевые счета домов свод'!K1272</f>
        <v>0</v>
      </c>
      <c r="L9" s="3"/>
    </row>
    <row r="10" spans="1:12" s="2" customFormat="1" ht="12.75" hidden="1">
      <c r="A10" s="3"/>
      <c r="B10" s="3"/>
      <c r="C10" s="3"/>
      <c r="D10" s="3" t="s">
        <v>21</v>
      </c>
      <c r="E10" s="4">
        <f>'[1]Лицевые счета домов свод'!E1273</f>
        <v>0</v>
      </c>
      <c r="F10" s="4">
        <f>'[1]Лицевые счета домов свод'!F1273</f>
        <v>0</v>
      </c>
      <c r="G10" s="4">
        <f>'[1]Лицевые счета домов свод'!G1273</f>
        <v>0</v>
      </c>
      <c r="H10" s="4">
        <f>'[1]Лицевые счета домов свод'!H1273</f>
        <v>0</v>
      </c>
      <c r="I10" s="4">
        <f>'[1]Лицевые счета домов свод'!I1273</f>
        <v>0</v>
      </c>
      <c r="J10" s="4">
        <f>'[1]Лицевые счета домов свод'!J1273</f>
        <v>0</v>
      </c>
      <c r="K10" s="4">
        <f>'[1]Лицевые счета домов свод'!K1273</f>
        <v>0</v>
      </c>
      <c r="L10" s="3"/>
    </row>
    <row r="11" spans="1:12" s="2" customFormat="1" ht="12.75" hidden="1">
      <c r="A11" s="3"/>
      <c r="B11" s="3"/>
      <c r="C11" s="3"/>
      <c r="D11" s="3" t="s">
        <v>22</v>
      </c>
      <c r="E11" s="4">
        <f>'[1]Лицевые счета домов свод'!E1274</f>
        <v>0</v>
      </c>
      <c r="F11" s="4">
        <f>'[1]Лицевые счета домов свод'!F1274</f>
        <v>0</v>
      </c>
      <c r="G11" s="4">
        <f>'[1]Лицевые счета домов свод'!G1274</f>
        <v>0</v>
      </c>
      <c r="H11" s="4">
        <f>'[1]Лицевые счета домов свод'!H1274</f>
        <v>0</v>
      </c>
      <c r="I11" s="4">
        <f>'[1]Лицевые счета домов свод'!I1274</f>
        <v>0</v>
      </c>
      <c r="J11" s="4">
        <f>'[1]Лицевые счета домов свод'!J1274</f>
        <v>0</v>
      </c>
      <c r="K11" s="4">
        <f>'[1]Лицевые счета домов свод'!K1274</f>
        <v>0</v>
      </c>
      <c r="L11" s="3"/>
    </row>
    <row r="12" spans="1:12" s="2" customFormat="1" ht="12.75" hidden="1">
      <c r="A12" s="3"/>
      <c r="B12" s="3"/>
      <c r="C12" s="3"/>
      <c r="D12" s="4" t="s">
        <v>23</v>
      </c>
      <c r="E12" s="4">
        <f>SUM(E6:E11)</f>
        <v>34854.25</v>
      </c>
      <c r="F12" s="4">
        <f>SUM(F6:F11)</f>
        <v>287913.41</v>
      </c>
      <c r="G12" s="4">
        <f>SUM(G6:G11)</f>
        <v>230688.53</v>
      </c>
      <c r="H12" s="4">
        <f>SUM(H6:H11)</f>
        <v>231536.82999999996</v>
      </c>
      <c r="I12" s="4">
        <f>SUM(I6:I11)</f>
        <v>131372.34000000003</v>
      </c>
      <c r="J12" s="4">
        <f>SUM(J6:J11)</f>
        <v>388077.8999999999</v>
      </c>
      <c r="K12" s="4">
        <f>SUM(K6:K11)</f>
        <v>34005.95000000002</v>
      </c>
      <c r="L12" s="3"/>
    </row>
    <row r="13" spans="1:12" s="2" customFormat="1" ht="12.75" hidden="1">
      <c r="A13" s="3"/>
      <c r="B13" s="3"/>
      <c r="C13" s="3"/>
      <c r="D13" s="8" t="s">
        <v>24</v>
      </c>
      <c r="E13" s="4">
        <f>'[1]Лицевые счета домов свод'!E1276</f>
        <v>11588.06</v>
      </c>
      <c r="F13" s="4">
        <f>'[1]Лицевые счета домов свод'!F1276</f>
        <v>-47527.67</v>
      </c>
      <c r="G13" s="4">
        <f>'[1]Лицевые счета домов свод'!G1276</f>
        <v>71673.37000000001</v>
      </c>
      <c r="H13" s="4">
        <f>'[1]Лицевые счета домов свод'!H1276</f>
        <v>72194.08999999998</v>
      </c>
      <c r="I13" s="4">
        <f>'[1]Лицевые счета домов свод'!I1276</f>
        <v>58318.9</v>
      </c>
      <c r="J13" s="4">
        <f>'[1]Лицевые счета домов свод'!J1276</f>
        <v>-33652.48000000002</v>
      </c>
      <c r="K13" s="4">
        <f>'[1]Лицевые счета домов свод'!K1276</f>
        <v>11067.340000000026</v>
      </c>
      <c r="L13" s="3"/>
    </row>
    <row r="14" spans="1:12" s="2" customFormat="1" ht="12.75" hidden="1">
      <c r="A14" s="3"/>
      <c r="B14" s="3"/>
      <c r="C14" s="3"/>
      <c r="D14" s="8" t="s">
        <v>25</v>
      </c>
      <c r="E14" s="4">
        <f>'[1]Лицевые счета домов свод'!E1277</f>
        <v>11884.41</v>
      </c>
      <c r="F14" s="4">
        <f>'[1]Лицевые счета домов свод'!F1277</f>
        <v>-11884.41</v>
      </c>
      <c r="G14" s="4">
        <f>'[1]Лицевые счета домов свод'!G1277</f>
        <v>71953.21999999999</v>
      </c>
      <c r="H14" s="4">
        <f>'[1]Лицевые счета домов свод'!H1277</f>
        <v>72475.93</v>
      </c>
      <c r="I14" s="4">
        <f>'[1]Лицевые счета домов свод'!I1277</f>
        <v>71953.21999999999</v>
      </c>
      <c r="J14" s="4">
        <f>'[1]Лицевые счета домов свод'!J1277</f>
        <v>-11361.699999999997</v>
      </c>
      <c r="K14" s="4">
        <f>'[1]Лицевые счета домов свод'!K1277</f>
        <v>11361.699999999997</v>
      </c>
      <c r="L14" s="3"/>
    </row>
    <row r="15" spans="1:12" s="2" customFormat="1" ht="12.75" hidden="1">
      <c r="A15" s="3"/>
      <c r="B15" s="3"/>
      <c r="C15" s="3"/>
      <c r="D15" s="8" t="s">
        <v>26</v>
      </c>
      <c r="E15" s="4">
        <f>'[1]Лицевые счета домов свод'!E1278</f>
        <v>2117.12</v>
      </c>
      <c r="F15" s="4">
        <f>'[1]Лицевые счета домов свод'!F1278</f>
        <v>46696.3</v>
      </c>
      <c r="G15" s="4">
        <f>'[1]Лицевые счета домов свод'!G1278</f>
        <v>23984.410000000003</v>
      </c>
      <c r="H15" s="4">
        <f>'[1]Лицевые счета домов свод'!H1278</f>
        <v>24158.64</v>
      </c>
      <c r="I15" s="4">
        <f>'[1]Лицевые счета домов свод'!I1278</f>
        <v>0</v>
      </c>
      <c r="J15" s="4">
        <f>'[1]Лицевые счета домов свод'!J1278</f>
        <v>70854.94</v>
      </c>
      <c r="K15" s="4">
        <f>'[1]Лицевые счета домов свод'!K1278</f>
        <v>1942.890000000003</v>
      </c>
      <c r="L15" s="3"/>
    </row>
    <row r="16" spans="1:12" s="2" customFormat="1" ht="12.75" hidden="1">
      <c r="A16" s="3"/>
      <c r="B16" s="3"/>
      <c r="C16" s="3"/>
      <c r="D16" s="8" t="s">
        <v>27</v>
      </c>
      <c r="E16" s="4">
        <f>'[1]Лицевые счета домов свод'!E1279</f>
        <v>1821.05</v>
      </c>
      <c r="F16" s="4">
        <f>'[1]Лицевые счета домов свод'!F1279</f>
        <v>4655.27</v>
      </c>
      <c r="G16" s="4">
        <f>'[1]Лицевые счета домов свод'!G1279</f>
        <v>21186.22</v>
      </c>
      <c r="H16" s="4">
        <f>'[1]Лицевые счета домов свод'!H1279</f>
        <v>21340.14</v>
      </c>
      <c r="I16" s="4">
        <f>'[1]Лицевые счета домов свод'!I1279</f>
        <v>17936.64</v>
      </c>
      <c r="J16" s="4">
        <f>'[1]Лицевые счета домов свод'!J1279</f>
        <v>8058.77</v>
      </c>
      <c r="K16" s="4">
        <f>'[1]Лицевые счета домов свод'!K1279</f>
        <v>1667.130000000001</v>
      </c>
      <c r="L16" s="3"/>
    </row>
    <row r="17" spans="1:12" s="2" customFormat="1" ht="12.75" hidden="1">
      <c r="A17" s="3"/>
      <c r="B17" s="3"/>
      <c r="C17" s="3"/>
      <c r="D17" s="3" t="s">
        <v>28</v>
      </c>
      <c r="E17" s="4">
        <f>'[1]Лицевые счета домов свод'!E1280</f>
        <v>713.28</v>
      </c>
      <c r="F17" s="4">
        <f>'[1]Лицевые счета домов свод'!F1280</f>
        <v>-11694.64</v>
      </c>
      <c r="G17" s="4">
        <f>'[1]Лицевые счета домов свод'!G1280</f>
        <v>3677.6</v>
      </c>
      <c r="H17" s="4">
        <f>'[1]Лицевые счета домов свод'!H1280</f>
        <v>3704.3199999999997</v>
      </c>
      <c r="I17" s="4">
        <f>'[1]Лицевые счета домов свод'!I1280</f>
        <v>4381.92</v>
      </c>
      <c r="J17" s="4">
        <f>'[1]Лицевые счета домов свод'!J1280</f>
        <v>-12372.24</v>
      </c>
      <c r="K17" s="4">
        <f>'[1]Лицевые счета домов свод'!K1280</f>
        <v>686.5600000000004</v>
      </c>
      <c r="L17" s="3"/>
    </row>
    <row r="18" spans="1:12" s="2" customFormat="1" ht="12.75" hidden="1">
      <c r="A18" s="3"/>
      <c r="B18" s="3"/>
      <c r="C18" s="3"/>
      <c r="D18" s="8" t="s">
        <v>29</v>
      </c>
      <c r="E18" s="4">
        <f>'[1]Лицевые счета домов свод'!E1281</f>
        <v>23.22</v>
      </c>
      <c r="F18" s="4">
        <f>'[1]Лицевые счета домов свод'!F1281</f>
        <v>476.12</v>
      </c>
      <c r="G18" s="4">
        <f>'[1]Лицевые счета домов свод'!G1281</f>
        <v>119.93</v>
      </c>
      <c r="H18" s="4">
        <f>'[1]Лицевые счета домов свод'!H1281</f>
        <v>120.79999999999998</v>
      </c>
      <c r="I18" s="4">
        <f>'[1]Лицевые счета домов свод'!I1281</f>
        <v>0</v>
      </c>
      <c r="J18" s="4">
        <f>'[1]Лицевые счета домов свод'!J1281</f>
        <v>596.92</v>
      </c>
      <c r="K18" s="4">
        <f>'[1]Лицевые счета домов свод'!K1281</f>
        <v>22.350000000000023</v>
      </c>
      <c r="L18" s="3"/>
    </row>
    <row r="19" spans="1:12" s="2" customFormat="1" ht="12.75" hidden="1">
      <c r="A19" s="3"/>
      <c r="B19" s="3"/>
      <c r="C19" s="3"/>
      <c r="D19" s="8" t="s">
        <v>30</v>
      </c>
      <c r="E19" s="4">
        <f>'[1]Лицевые счета домов свод'!E1282</f>
        <v>5349.51</v>
      </c>
      <c r="F19" s="4">
        <f>'[1]Лицевые счета домов свод'!F1282</f>
        <v>-5349.51</v>
      </c>
      <c r="G19" s="4">
        <f>'[1]Лицевые счета домов свод'!G1282</f>
        <v>37975.270000000004</v>
      </c>
      <c r="H19" s="4">
        <f>'[1]Лицевые счета домов свод'!H1282</f>
        <v>38251.200000000004</v>
      </c>
      <c r="I19" s="4">
        <f>'[1]Лицевые счета домов свод'!I1282</f>
        <v>37975.270000000004</v>
      </c>
      <c r="J19" s="4">
        <f>'[1]Лицевые счета домов свод'!J1282</f>
        <v>-5073.580000000002</v>
      </c>
      <c r="K19" s="4">
        <f>'[1]Лицевые счета домов свод'!K1282</f>
        <v>5073.580000000002</v>
      </c>
      <c r="L19" s="3"/>
    </row>
    <row r="20" spans="1:12" s="2" customFormat="1" ht="12.75" hidden="1">
      <c r="A20" s="3"/>
      <c r="B20" s="3"/>
      <c r="C20" s="3"/>
      <c r="D20" s="8" t="s">
        <v>31</v>
      </c>
      <c r="E20" s="4">
        <f>'[1]Лицевые счета домов свод'!E1283</f>
        <v>4806.53</v>
      </c>
      <c r="F20" s="4">
        <f>'[1]Лицевые счета домов свод'!F1283</f>
        <v>-98292.77</v>
      </c>
      <c r="G20" s="4">
        <f>'[1]Лицевые счета домов свод'!G1283</f>
        <v>24783.9</v>
      </c>
      <c r="H20" s="4">
        <f>'[1]Лицевые счета домов свод'!H1283</f>
        <v>24963.850000000002</v>
      </c>
      <c r="I20" s="9">
        <f>'[1]Лицевые счета домов свод'!I1283</f>
        <v>33799.44216</v>
      </c>
      <c r="J20" s="9">
        <f>'[1]Лицевые счета домов свод'!J1283</f>
        <v>-107128.36215999999</v>
      </c>
      <c r="K20" s="4">
        <f>'[1]Лицевые счета домов свод'!K1283</f>
        <v>4626.579999999998</v>
      </c>
      <c r="L20" s="3"/>
    </row>
    <row r="21" spans="1:12" s="2" customFormat="1" ht="12.75" hidden="1">
      <c r="A21" s="3"/>
      <c r="B21" s="3"/>
      <c r="C21" s="3"/>
      <c r="D21" s="8" t="s">
        <v>32</v>
      </c>
      <c r="E21" s="4">
        <f>'[1]Лицевые счета домов свод'!E1284</f>
        <v>635.83</v>
      </c>
      <c r="F21" s="4">
        <f>'[1]Лицевые счета домов свод'!F1284</f>
        <v>-9071.64</v>
      </c>
      <c r="G21" s="4">
        <f>'[1]Лицевые счета домов свод'!G1284</f>
        <v>3278.0399999999995</v>
      </c>
      <c r="H21" s="4">
        <f>'[1]Лицевые счета домов свод'!H1284</f>
        <v>3301.74</v>
      </c>
      <c r="I21" s="4">
        <f>'[1]Лицевые счета домов свод'!I1284</f>
        <v>0</v>
      </c>
      <c r="J21" s="4">
        <f>'[1]Лицевые счета домов свод'!J1284</f>
        <v>-5769.9</v>
      </c>
      <c r="K21" s="4">
        <f>'[1]Лицевые счета домов свод'!K1284</f>
        <v>612.1299999999997</v>
      </c>
      <c r="L21" s="3"/>
    </row>
    <row r="22" spans="1:12" s="2" customFormat="1" ht="12.75" hidden="1">
      <c r="A22" s="3"/>
      <c r="B22" s="3"/>
      <c r="C22" s="3"/>
      <c r="D22" s="4" t="s">
        <v>33</v>
      </c>
      <c r="E22" s="4">
        <f>SUM(E13:E21)</f>
        <v>38939.009999999995</v>
      </c>
      <c r="F22" s="4">
        <f>SUM(F13:F21)</f>
        <v>-131992.95</v>
      </c>
      <c r="G22" s="4">
        <f>SUM(G13:G21)</f>
        <v>258631.96000000002</v>
      </c>
      <c r="H22" s="4">
        <f>SUM(H13:H21)</f>
        <v>260510.70999999996</v>
      </c>
      <c r="I22" s="9">
        <f>SUM(I13:I21)</f>
        <v>224365.39216</v>
      </c>
      <c r="J22" s="9">
        <f>SUM(J13:J21)</f>
        <v>-95847.63216000001</v>
      </c>
      <c r="K22" s="4">
        <f>SUM(K13:K21)</f>
        <v>37060.26000000003</v>
      </c>
      <c r="L22" s="3"/>
    </row>
    <row r="23" spans="1:12" s="2" customFormat="1" ht="12.75" hidden="1">
      <c r="A23" s="3"/>
      <c r="B23" s="3"/>
      <c r="C23" s="3"/>
      <c r="D23" s="3" t="s">
        <v>34</v>
      </c>
      <c r="E23" s="4">
        <f>'[1]Лицевые счета домов свод'!E1286</f>
        <v>17663.11</v>
      </c>
      <c r="F23" s="4">
        <f>'[1]Лицевые счета домов свод'!F1286</f>
        <v>-19955.94</v>
      </c>
      <c r="G23" s="4">
        <f>'[1]Лицевые счета домов свод'!G1286</f>
        <v>118617.66000000003</v>
      </c>
      <c r="H23" s="4">
        <f>'[1]Лицевые счета домов свод'!H1286</f>
        <v>119334.17</v>
      </c>
      <c r="I23" s="4">
        <f>'[1]Лицевые счета домов свод'!I1286</f>
        <v>118617.66000000003</v>
      </c>
      <c r="J23" s="4">
        <f>'[1]Лицевые счета домов свод'!J1286</f>
        <v>-19239.430000000037</v>
      </c>
      <c r="K23" s="4">
        <f>'[1]Лицевые счета домов свод'!K1286</f>
        <v>16946.60000000002</v>
      </c>
      <c r="L23" s="3"/>
    </row>
    <row r="24" spans="1:12" s="2" customFormat="1" ht="12.75" hidden="1">
      <c r="A24" s="3"/>
      <c r="B24" s="3"/>
      <c r="C24" s="3"/>
      <c r="D24" s="3" t="s">
        <v>35</v>
      </c>
      <c r="E24" s="4">
        <f>'[1]Лицевые счета домов свод'!E1287</f>
        <v>488.02</v>
      </c>
      <c r="F24" s="4">
        <f>'[1]Лицевые счета домов свод'!F1287</f>
        <v>-24109.12</v>
      </c>
      <c r="G24" s="4">
        <f>'[1]Лицевые счета домов свод'!G1287</f>
        <v>0</v>
      </c>
      <c r="H24" s="4">
        <f>'[1]Лицевые счета домов свод'!H1287</f>
        <v>0</v>
      </c>
      <c r="I24" s="4">
        <f>'[1]Лицевые счета домов свод'!I1287</f>
        <v>0</v>
      </c>
      <c r="J24" s="4">
        <f>'[1]Лицевые счета домов свод'!J1287</f>
        <v>-24109.12</v>
      </c>
      <c r="K24" s="4">
        <f>'[1]Лицевые счета домов свод'!K1287</f>
        <v>488.02</v>
      </c>
      <c r="L24" s="3"/>
    </row>
    <row r="25" spans="1:12" s="2" customFormat="1" ht="12.75">
      <c r="A25" s="3"/>
      <c r="B25" s="3"/>
      <c r="C25" s="3"/>
      <c r="D25" s="3" t="s">
        <v>36</v>
      </c>
      <c r="E25" s="4">
        <f>'[1]Лицевые счета домов свод'!E1288</f>
        <v>21269.05</v>
      </c>
      <c r="F25" s="4">
        <f>'[1]Лицевые счета домов свод'!F1288</f>
        <v>-21269.05</v>
      </c>
      <c r="G25" s="4">
        <f>'[1]Лицевые счета домов свод'!G1288</f>
        <v>18638.68</v>
      </c>
      <c r="H25" s="4">
        <f>'[1]Лицевые счета домов свод'!H1288</f>
        <v>23022.050000000003</v>
      </c>
      <c r="I25" s="4">
        <f>'[1]Лицевые счета домов свод'!I1288</f>
        <v>18638.68</v>
      </c>
      <c r="J25" s="4">
        <f>'[1]Лицевые счета домов свод'!J1288</f>
        <v>-16885.679999999997</v>
      </c>
      <c r="K25" s="4">
        <f>'[1]Лицевые счета домов свод'!K1288</f>
        <v>16885.679999999993</v>
      </c>
      <c r="L25" s="3"/>
    </row>
    <row r="26" spans="1:12" s="2" customFormat="1" ht="12.75" hidden="1">
      <c r="A26" s="3"/>
      <c r="B26" s="3"/>
      <c r="C26" s="3"/>
      <c r="D26" s="3" t="s">
        <v>37</v>
      </c>
      <c r="E26" s="4">
        <f>'[1]Лицевые счета домов свод'!E1289</f>
        <v>4700.07</v>
      </c>
      <c r="F26" s="4">
        <f>'[1]Лицевые счета домов свод'!F1289</f>
        <v>-987.65</v>
      </c>
      <c r="G26" s="4">
        <f>'[1]Лицевые счета домов свод'!G1289</f>
        <v>32379.39</v>
      </c>
      <c r="H26" s="4">
        <f>'[1]Лицевые счета домов свод'!H1289</f>
        <v>32360.719999999998</v>
      </c>
      <c r="I26" s="4">
        <f>'[1]Лицевые счета домов свод'!I1289</f>
        <v>32379.39</v>
      </c>
      <c r="J26" s="4">
        <f>'[1]Лицевые счета домов свод'!J1289</f>
        <v>-1006.3200000000033</v>
      </c>
      <c r="K26" s="4">
        <f>'[1]Лицевые счета домов свод'!K1289</f>
        <v>4718.740000000002</v>
      </c>
      <c r="L26" s="3"/>
    </row>
    <row r="27" spans="1:12" s="2" customFormat="1" ht="12.75" hidden="1">
      <c r="A27" s="3"/>
      <c r="B27" s="3"/>
      <c r="C27" s="3"/>
      <c r="D27" s="3" t="s">
        <v>38</v>
      </c>
      <c r="E27" s="4">
        <f>'[1]Лицевые счета домов свод'!E1290</f>
        <v>11485.33</v>
      </c>
      <c r="F27" s="4">
        <f>'[1]Лицевые счета домов свод'!F1290</f>
        <v>-11485.33</v>
      </c>
      <c r="G27" s="4">
        <f>'[1]Лицевые счета домов свод'!G1290</f>
        <v>74986.98999999999</v>
      </c>
      <c r="H27" s="4">
        <f>'[1]Лицевые счета домов свод'!H1290</f>
        <v>75431.41000000002</v>
      </c>
      <c r="I27" s="4">
        <f>'[1]Лицевые счета домов свод'!I1290</f>
        <v>74986.98999999999</v>
      </c>
      <c r="J27" s="4">
        <f>'[1]Лицевые счета домов свод'!J1290</f>
        <v>-11040.909999999974</v>
      </c>
      <c r="K27" s="4">
        <f>'[1]Лицевые счета домов свод'!K1290</f>
        <v>11040.909999999974</v>
      </c>
      <c r="L27" s="3"/>
    </row>
    <row r="28" spans="1:12" s="2" customFormat="1" ht="12.75" hidden="1">
      <c r="A28" s="3"/>
      <c r="B28" s="3"/>
      <c r="C28" s="3"/>
      <c r="D28" s="3" t="s">
        <v>39</v>
      </c>
      <c r="E28" s="4">
        <f>'[1]Лицевые счета домов свод'!E1291</f>
        <v>15464.22</v>
      </c>
      <c r="F28" s="4">
        <f>'[1]Лицевые счета домов свод'!F1291</f>
        <v>-15464.22</v>
      </c>
      <c r="G28" s="4">
        <f>'[1]Лицевые счета домов свод'!G1291</f>
        <v>100146.42000000003</v>
      </c>
      <c r="H28" s="4">
        <f>'[1]Лицевые счета домов свод'!H1291</f>
        <v>100551.17</v>
      </c>
      <c r="I28" s="4">
        <f>'[1]Лицевые счета домов свод'!I1291</f>
        <v>100146.42000000003</v>
      </c>
      <c r="J28" s="4">
        <f>'[1]Лицевые счета домов свод'!J1291</f>
        <v>-15059.47000000003</v>
      </c>
      <c r="K28" s="4">
        <f>'[1]Лицевые счета домов свод'!K1291</f>
        <v>15059.47000000003</v>
      </c>
      <c r="L28" s="3"/>
    </row>
    <row r="29" spans="1:12" s="2" customFormat="1" ht="12.75" hidden="1">
      <c r="A29" s="3"/>
      <c r="B29" s="3"/>
      <c r="C29" s="3"/>
      <c r="D29" s="3" t="s">
        <v>40</v>
      </c>
      <c r="E29" s="4">
        <f>'[1]Лицевые счета домов свод'!E1292</f>
        <v>4945.62</v>
      </c>
      <c r="F29" s="4">
        <f>'[1]Лицевые счета домов свод'!F1292</f>
        <v>-4945.62</v>
      </c>
      <c r="G29" s="4">
        <f>'[1]Лицевые счета домов свод'!G1292</f>
        <v>37254.27</v>
      </c>
      <c r="H29" s="4">
        <f>'[1]Лицевые счета домов свод'!H1292</f>
        <v>37144.84</v>
      </c>
      <c r="I29" s="4">
        <f>'[1]Лицевые счета домов свод'!I1292</f>
        <v>37254.27</v>
      </c>
      <c r="J29" s="4">
        <f>'[1]Лицевые счета домов свод'!J1292</f>
        <v>-5055.049999999999</v>
      </c>
      <c r="K29" s="4">
        <f>'[1]Лицевые счета домов свод'!K1292</f>
        <v>5055.050000000003</v>
      </c>
      <c r="L29" s="3"/>
    </row>
    <row r="30" spans="1:12" s="2" customFormat="1" ht="12.75" hidden="1">
      <c r="A30" s="3"/>
      <c r="B30" s="3"/>
      <c r="C30" s="3"/>
      <c r="D30" s="3" t="s">
        <v>41</v>
      </c>
      <c r="E30" s="4">
        <f>'[1]Лицевые счета домов свод'!E1293</f>
        <v>11304.84</v>
      </c>
      <c r="F30" s="4">
        <f>'[1]Лицевые счета домов свод'!F1293</f>
        <v>-11304.84</v>
      </c>
      <c r="G30" s="4">
        <f>'[1]Лицевые счета домов свод'!G1293</f>
        <v>73953.73999999999</v>
      </c>
      <c r="H30" s="4">
        <f>'[1]Лицевые счета домов свод'!H1293</f>
        <v>74341.43999999999</v>
      </c>
      <c r="I30" s="4">
        <f>'[1]Лицевые счета домов свод'!I1293</f>
        <v>73953.73999999999</v>
      </c>
      <c r="J30" s="4">
        <f>'[1]Лицевые счета домов свод'!J1293</f>
        <v>-10917.14</v>
      </c>
      <c r="K30" s="4">
        <f>'[1]Лицевые счета домов свод'!K1293</f>
        <v>10917.14</v>
      </c>
      <c r="L30" s="3"/>
    </row>
    <row r="31" spans="1:12" s="2" customFormat="1" ht="12.75" hidden="1">
      <c r="A31" s="3"/>
      <c r="B31" s="3"/>
      <c r="C31" s="3"/>
      <c r="D31" s="3" t="s">
        <v>42</v>
      </c>
      <c r="E31" s="4">
        <f>'[1]Лицевые счета домов свод'!E1294</f>
        <v>0</v>
      </c>
      <c r="F31" s="4">
        <f>'[1]Лицевые счета домов свод'!F1294</f>
        <v>0</v>
      </c>
      <c r="G31" s="4">
        <f>'[1]Лицевые счета домов свод'!G1294</f>
        <v>10463.54</v>
      </c>
      <c r="H31" s="4">
        <f>'[1]Лицевые счета домов свод'!H1294</f>
        <v>9845.710000000001</v>
      </c>
      <c r="I31" s="4">
        <f>'[1]Лицевые счета домов свод'!I1294</f>
        <v>10463.54</v>
      </c>
      <c r="J31" s="4">
        <f>'[1]Лицевые счета домов свод'!J1294</f>
        <v>-617.8299999999999</v>
      </c>
      <c r="K31" s="4">
        <f>'[1]Лицевые счета домов свод'!K1294</f>
        <v>617.8299999999999</v>
      </c>
      <c r="L31" s="3"/>
    </row>
    <row r="32" spans="1:12" s="2" customFormat="1" ht="12.75" hidden="1">
      <c r="A32" s="3"/>
      <c r="B32" s="3"/>
      <c r="C32" s="3"/>
      <c r="D32" s="3" t="s">
        <v>43</v>
      </c>
      <c r="E32" s="4">
        <f>'[1]Лицевые счета домов свод'!E1295</f>
        <v>0</v>
      </c>
      <c r="F32" s="4">
        <f>'[1]Лицевые счета домов свод'!F1295</f>
        <v>0</v>
      </c>
      <c r="G32" s="4">
        <f>'[1]Лицевые счета домов свод'!G1295</f>
        <v>31819.68</v>
      </c>
      <c r="H32" s="4">
        <f>'[1]Лицевые счета домов свод'!H1295</f>
        <v>30022.19</v>
      </c>
      <c r="I32" s="4">
        <f>'[1]Лицевые счета домов свод'!I1295</f>
        <v>31819.68</v>
      </c>
      <c r="J32" s="4">
        <f>'[1]Лицевые счета домов свод'!J1295</f>
        <v>-1797.4900000000016</v>
      </c>
      <c r="K32" s="4">
        <f>'[1]Лицевые счета домов свод'!K1295</f>
        <v>1797.4900000000016</v>
      </c>
      <c r="L32" s="3"/>
    </row>
    <row r="33" spans="1:12" s="2" customFormat="1" ht="12.75" hidden="1">
      <c r="A33" s="3"/>
      <c r="B33" s="3"/>
      <c r="C33" s="3"/>
      <c r="D33" s="3"/>
      <c r="E33" s="4"/>
      <c r="F33" s="4"/>
      <c r="G33" s="4"/>
      <c r="H33" s="4"/>
      <c r="I33" s="4"/>
      <c r="J33" s="4"/>
      <c r="K33" s="4"/>
      <c r="L33" s="3"/>
    </row>
    <row r="34" spans="1:12" s="2" customFormat="1" ht="12.75">
      <c r="A34" s="3">
        <v>39</v>
      </c>
      <c r="B34" s="5" t="s">
        <v>14</v>
      </c>
      <c r="C34" s="7" t="s">
        <v>15</v>
      </c>
      <c r="D34" s="3"/>
      <c r="E34" s="4">
        <f>SUM(E23:E33)+E12+E22</f>
        <v>161113.52000000002</v>
      </c>
      <c r="F34" s="4">
        <f>SUM(F23:F33)+F12+F22</f>
        <v>46398.68999999997</v>
      </c>
      <c r="G34" s="4">
        <f>SUM(G23:G33)+G12+G22</f>
        <v>987580.8600000001</v>
      </c>
      <c r="H34" s="4">
        <f>SUM(H23:H33)+H12+H22</f>
        <v>994101.24</v>
      </c>
      <c r="I34" s="4">
        <f>SUM(I23:I33)+I12+I22</f>
        <v>853998.10216</v>
      </c>
      <c r="J34" s="4">
        <f>SUM(J23:J33)+J12+J22</f>
        <v>186501.82783999984</v>
      </c>
      <c r="K34" s="4">
        <f>SUM(K23:K33)+K12+K22</f>
        <v>154593.14000000007</v>
      </c>
      <c r="L34" s="5" t="s">
        <v>16</v>
      </c>
    </row>
    <row r="35" s="2" customFormat="1" ht="12.75"/>
  </sheetData>
  <sheetProtection selectLockedCells="1" selectUnlockedCells="1"/>
  <mergeCells count="12"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19652777777777777" right="0.19652777777777777" top="0.4618055555555556" bottom="0.4618055555555556" header="0.19652777777777777" footer="0.19652777777777777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zoomScale="80" zoomScaleNormal="80" workbookViewId="0" topLeftCell="A1">
      <selection activeCell="D58" sqref="D58"/>
    </sheetView>
  </sheetViews>
  <sheetFormatPr defaultColWidth="12.57421875" defaultRowHeight="12.75"/>
  <cols>
    <col min="1" max="1" width="8.421875" style="0" customWidth="1"/>
    <col min="2" max="2" width="41.57421875" style="0" customWidth="1"/>
    <col min="3" max="3" width="31.7109375" style="0" customWidth="1"/>
    <col min="4" max="4" width="31.57421875" style="0" customWidth="1"/>
    <col min="5" max="5" width="20.28125" style="0" customWidth="1"/>
    <col min="6" max="16384" width="11.57421875" style="0" customWidth="1"/>
  </cols>
  <sheetData>
    <row r="1" spans="1:5" s="11" customFormat="1" ht="12.75">
      <c r="A1" s="10" t="s">
        <v>44</v>
      </c>
      <c r="B1" s="10"/>
      <c r="C1" s="10"/>
      <c r="D1" s="10"/>
      <c r="E1" s="10"/>
    </row>
    <row r="2" spans="1:5" s="11" customFormat="1" ht="12.75">
      <c r="A2" s="12" t="s">
        <v>1</v>
      </c>
      <c r="B2" s="10" t="s">
        <v>45</v>
      </c>
      <c r="C2" s="10" t="s">
        <v>2</v>
      </c>
      <c r="D2" s="10" t="s">
        <v>46</v>
      </c>
      <c r="E2" s="10" t="s">
        <v>47</v>
      </c>
    </row>
    <row r="3" spans="1:5" s="11" customFormat="1" ht="12.75">
      <c r="A3" s="5">
        <v>1</v>
      </c>
      <c r="B3" s="5" t="s">
        <v>48</v>
      </c>
      <c r="C3" s="5" t="s">
        <v>49</v>
      </c>
      <c r="D3" s="5" t="s">
        <v>50</v>
      </c>
      <c r="E3" s="5">
        <v>109251.35</v>
      </c>
    </row>
    <row r="4" spans="1:5" s="11" customFormat="1" ht="16.5" customHeight="1">
      <c r="A4" s="5">
        <v>2</v>
      </c>
      <c r="B4" s="13" t="s">
        <v>51</v>
      </c>
      <c r="C4" s="12" t="s">
        <v>49</v>
      </c>
      <c r="D4" s="5" t="s">
        <v>52</v>
      </c>
      <c r="E4" s="5">
        <v>3578.1</v>
      </c>
    </row>
    <row r="5" spans="1:5" s="11" customFormat="1" ht="12.75" hidden="1">
      <c r="A5" s="5">
        <v>3</v>
      </c>
      <c r="B5" s="5"/>
      <c r="C5" s="5"/>
      <c r="D5" s="5"/>
      <c r="E5" s="5"/>
    </row>
    <row r="6" spans="1:5" s="11" customFormat="1" ht="12.75" hidden="1">
      <c r="A6" s="5"/>
      <c r="B6" s="5" t="s">
        <v>53</v>
      </c>
      <c r="C6" s="5"/>
      <c r="D6" s="5"/>
      <c r="E6" s="5">
        <f>E4+E3+E5</f>
        <v>112829.45000000001</v>
      </c>
    </row>
    <row r="7" spans="1:5" s="11" customFormat="1" ht="12.75" hidden="1">
      <c r="A7" s="4"/>
      <c r="B7" s="4"/>
      <c r="C7" s="4"/>
      <c r="D7" s="4"/>
      <c r="E7" s="4"/>
    </row>
    <row r="8" spans="1:5" s="11" customFormat="1" ht="12.75">
      <c r="A8" s="10" t="s">
        <v>54</v>
      </c>
      <c r="B8" s="10"/>
      <c r="C8" s="10"/>
      <c r="D8" s="10"/>
      <c r="E8" s="10"/>
    </row>
    <row r="9" spans="1:5" s="11" customFormat="1" ht="12.75">
      <c r="A9" s="12" t="s">
        <v>1</v>
      </c>
      <c r="B9" s="10" t="s">
        <v>45</v>
      </c>
      <c r="C9" s="10" t="s">
        <v>2</v>
      </c>
      <c r="D9" s="10" t="s">
        <v>46</v>
      </c>
      <c r="E9" s="10" t="s">
        <v>47</v>
      </c>
    </row>
    <row r="10" spans="1:5" s="11" customFormat="1" ht="33" customHeight="1">
      <c r="A10" s="5">
        <v>1</v>
      </c>
      <c r="B10" s="6" t="s">
        <v>55</v>
      </c>
      <c r="C10" s="12" t="s">
        <v>49</v>
      </c>
      <c r="D10" s="5"/>
      <c r="E10" s="5">
        <v>12089.32</v>
      </c>
    </row>
    <row r="11" spans="1:5" s="11" customFormat="1" ht="12.75" hidden="1">
      <c r="A11" s="5">
        <v>2</v>
      </c>
      <c r="B11" s="12"/>
      <c r="C11" s="12"/>
      <c r="D11" s="12"/>
      <c r="E11" s="12"/>
    </row>
    <row r="12" spans="1:5" s="11" customFormat="1" ht="12.75" hidden="1">
      <c r="A12" s="5">
        <v>3</v>
      </c>
      <c r="B12" s="5"/>
      <c r="C12" s="5"/>
      <c r="D12" s="5"/>
      <c r="E12" s="5"/>
    </row>
    <row r="13" spans="1:5" s="11" customFormat="1" ht="12.75" hidden="1">
      <c r="A13" s="5"/>
      <c r="B13" s="5" t="s">
        <v>53</v>
      </c>
      <c r="C13" s="5"/>
      <c r="D13" s="5"/>
      <c r="E13" s="5">
        <f>E11+E10+E12</f>
        <v>12089.32</v>
      </c>
    </row>
    <row r="14" spans="1:5" s="11" customFormat="1" ht="12.75" hidden="1">
      <c r="A14" s="4"/>
      <c r="B14" s="4"/>
      <c r="C14" s="4"/>
      <c r="D14" s="4"/>
      <c r="E14" s="4"/>
    </row>
    <row r="15" spans="1:5" s="11" customFormat="1" ht="12.75">
      <c r="A15" s="10" t="s">
        <v>56</v>
      </c>
      <c r="B15" s="10"/>
      <c r="C15" s="10"/>
      <c r="D15" s="10"/>
      <c r="E15" s="10"/>
    </row>
    <row r="16" spans="1:5" s="11" customFormat="1" ht="12.75">
      <c r="A16" s="12" t="s">
        <v>1</v>
      </c>
      <c r="B16" s="10" t="s">
        <v>45</v>
      </c>
      <c r="C16" s="10" t="s">
        <v>2</v>
      </c>
      <c r="D16" s="10" t="s">
        <v>46</v>
      </c>
      <c r="E16" s="10" t="s">
        <v>47</v>
      </c>
    </row>
    <row r="17" spans="1:5" s="11" customFormat="1" ht="12.75">
      <c r="A17" s="5">
        <v>1</v>
      </c>
      <c r="B17" s="5" t="s">
        <v>57</v>
      </c>
      <c r="C17" s="12" t="s">
        <v>49</v>
      </c>
      <c r="D17" s="5"/>
      <c r="E17" s="5">
        <v>5500</v>
      </c>
    </row>
    <row r="18" spans="1:5" s="11" customFormat="1" ht="12.75">
      <c r="A18" s="5">
        <v>2</v>
      </c>
      <c r="B18" s="14" t="s">
        <v>51</v>
      </c>
      <c r="C18" s="15" t="s">
        <v>49</v>
      </c>
      <c r="D18" s="16" t="s">
        <v>52</v>
      </c>
      <c r="E18" s="16">
        <v>-3578.1</v>
      </c>
    </row>
    <row r="19" spans="1:5" s="11" customFormat="1" ht="12.75" hidden="1">
      <c r="A19" s="5">
        <v>3</v>
      </c>
      <c r="B19" s="5"/>
      <c r="C19" s="5"/>
      <c r="D19" s="5"/>
      <c r="E19" s="5"/>
    </row>
    <row r="20" spans="1:5" s="11" customFormat="1" ht="12.75" hidden="1">
      <c r="A20" s="5"/>
      <c r="B20" s="5" t="s">
        <v>53</v>
      </c>
      <c r="C20" s="5"/>
      <c r="D20" s="5"/>
      <c r="E20" s="5">
        <f>E18+E17+E19</f>
        <v>1921.9</v>
      </c>
    </row>
    <row r="21" spans="1:5" s="11" customFormat="1" ht="12.75" hidden="1">
      <c r="A21" s="4"/>
      <c r="B21" s="4"/>
      <c r="C21" s="4"/>
      <c r="D21" s="4"/>
      <c r="E21" s="4"/>
    </row>
    <row r="22" spans="1:5" s="11" customFormat="1" ht="12.75">
      <c r="A22" s="10" t="s">
        <v>58</v>
      </c>
      <c r="B22" s="10"/>
      <c r="C22" s="10"/>
      <c r="D22" s="10"/>
      <c r="E22" s="10"/>
    </row>
    <row r="23" spans="1:5" s="11" customFormat="1" ht="12.75">
      <c r="A23" s="12" t="s">
        <v>1</v>
      </c>
      <c r="B23" s="10" t="s">
        <v>45</v>
      </c>
      <c r="C23" s="10" t="s">
        <v>2</v>
      </c>
      <c r="D23" s="10" t="s">
        <v>46</v>
      </c>
      <c r="E23" s="10" t="s">
        <v>47</v>
      </c>
    </row>
    <row r="24" spans="1:5" s="11" customFormat="1" ht="12.75">
      <c r="A24" s="5">
        <v>1</v>
      </c>
      <c r="B24" s="6" t="s">
        <v>59</v>
      </c>
      <c r="C24" s="12" t="s">
        <v>49</v>
      </c>
      <c r="D24" s="5" t="s">
        <v>60</v>
      </c>
      <c r="E24" s="5">
        <v>4531.67</v>
      </c>
    </row>
    <row r="25" spans="1:5" ht="12.75" hidden="1">
      <c r="A25" s="17">
        <v>2</v>
      </c>
      <c r="B25" s="18"/>
      <c r="C25" s="18"/>
      <c r="D25" s="18"/>
      <c r="E25" s="18"/>
    </row>
    <row r="26" spans="1:5" ht="12.75" hidden="1">
      <c r="A26" s="17">
        <v>3</v>
      </c>
      <c r="B26" s="17"/>
      <c r="C26" s="17"/>
      <c r="D26" s="17"/>
      <c r="E26" s="17"/>
    </row>
    <row r="27" spans="1:5" ht="12.75" hidden="1">
      <c r="A27" s="19"/>
      <c r="B27" s="19" t="s">
        <v>53</v>
      </c>
      <c r="C27" s="19"/>
      <c r="D27" s="19"/>
      <c r="E27" s="19">
        <f>E25+E24+E26</f>
        <v>4531.67</v>
      </c>
    </row>
    <row r="28" spans="1:5" ht="12.75" hidden="1">
      <c r="A28" s="20"/>
      <c r="B28" s="20"/>
      <c r="C28" s="20"/>
      <c r="D28" s="20"/>
      <c r="E28" s="20"/>
    </row>
    <row r="29" spans="1:5" ht="12.75" hidden="1">
      <c r="A29" s="21" t="s">
        <v>1</v>
      </c>
      <c r="B29" s="22" t="s">
        <v>45</v>
      </c>
      <c r="C29" s="22" t="s">
        <v>2</v>
      </c>
      <c r="D29" s="22" t="s">
        <v>46</v>
      </c>
      <c r="E29" s="22" t="s">
        <v>47</v>
      </c>
    </row>
    <row r="30" spans="1:5" ht="12.75" hidden="1">
      <c r="A30" s="17">
        <v>1</v>
      </c>
      <c r="B30" s="23"/>
      <c r="C30" s="17"/>
      <c r="D30" s="17"/>
      <c r="E30" s="17"/>
    </row>
    <row r="31" spans="1:5" ht="12.75" hidden="1">
      <c r="A31" s="17">
        <v>2</v>
      </c>
      <c r="B31" s="18"/>
      <c r="C31" s="18"/>
      <c r="D31" s="18"/>
      <c r="E31" s="18"/>
    </row>
    <row r="32" spans="1:5" ht="12.75" hidden="1">
      <c r="A32" s="17">
        <v>3</v>
      </c>
      <c r="B32" s="17"/>
      <c r="C32" s="17"/>
      <c r="D32" s="17"/>
      <c r="E32" s="17"/>
    </row>
    <row r="33" spans="1:5" ht="12.75" hidden="1">
      <c r="A33" s="19"/>
      <c r="B33" s="19" t="s">
        <v>53</v>
      </c>
      <c r="C33" s="19"/>
      <c r="D33" s="19"/>
      <c r="E33" s="19">
        <f>E31+E30+E32</f>
        <v>0</v>
      </c>
    </row>
    <row r="34" spans="1:5" ht="12.75" hidden="1">
      <c r="A34" s="20"/>
      <c r="B34" s="20"/>
      <c r="C34" s="20"/>
      <c r="D34" s="20"/>
      <c r="E34" s="20"/>
    </row>
    <row r="35" spans="1:5" ht="12.75" hidden="1">
      <c r="A35" s="21" t="s">
        <v>1</v>
      </c>
      <c r="B35" s="22" t="s">
        <v>45</v>
      </c>
      <c r="C35" s="22" t="s">
        <v>2</v>
      </c>
      <c r="D35" s="22" t="s">
        <v>46</v>
      </c>
      <c r="E35" s="22" t="s">
        <v>47</v>
      </c>
    </row>
    <row r="36" spans="1:5" ht="12.75" hidden="1">
      <c r="A36" s="17">
        <v>1</v>
      </c>
      <c r="B36" s="17"/>
      <c r="C36" s="17"/>
      <c r="D36" s="17"/>
      <c r="E36" s="17"/>
    </row>
    <row r="37" spans="1:5" ht="12.75" hidden="1">
      <c r="A37" s="17">
        <v>2</v>
      </c>
      <c r="B37" s="18"/>
      <c r="C37" s="18"/>
      <c r="D37" s="18"/>
      <c r="E37" s="18"/>
    </row>
    <row r="38" spans="1:5" ht="12.75" hidden="1">
      <c r="A38" s="17">
        <v>3</v>
      </c>
      <c r="B38" s="17"/>
      <c r="C38" s="17"/>
      <c r="D38" s="17"/>
      <c r="E38" s="17"/>
    </row>
    <row r="39" spans="1:5" ht="12.75" hidden="1">
      <c r="A39" s="19"/>
      <c r="B39" s="19" t="s">
        <v>53</v>
      </c>
      <c r="C39" s="19"/>
      <c r="D39" s="19"/>
      <c r="E39" s="19">
        <f>E37+E36+E38</f>
        <v>0</v>
      </c>
    </row>
    <row r="40" spans="1:5" ht="12.75" hidden="1">
      <c r="A40" s="20"/>
      <c r="B40" s="20"/>
      <c r="C40" s="20"/>
      <c r="D40" s="20"/>
      <c r="E40" s="20"/>
    </row>
    <row r="41" spans="1:5" ht="12.75" hidden="1">
      <c r="A41" s="21" t="s">
        <v>1</v>
      </c>
      <c r="B41" s="22" t="s">
        <v>45</v>
      </c>
      <c r="C41" s="22" t="s">
        <v>2</v>
      </c>
      <c r="D41" s="22" t="s">
        <v>46</v>
      </c>
      <c r="E41" s="22" t="s">
        <v>47</v>
      </c>
    </row>
    <row r="42" spans="1:5" ht="12.75" hidden="1">
      <c r="A42" s="24"/>
      <c r="B42" s="25"/>
      <c r="C42" s="26"/>
      <c r="D42" s="26"/>
      <c r="E42" s="26"/>
    </row>
    <row r="43" spans="1:5" ht="12.75" hidden="1">
      <c r="A43" s="27"/>
      <c r="B43" s="25"/>
      <c r="C43" s="26"/>
      <c r="D43" s="26"/>
      <c r="E43" s="26"/>
    </row>
    <row r="44" spans="1:5" ht="12.75" hidden="1">
      <c r="A44" s="24"/>
      <c r="B44" s="24"/>
      <c r="C44" s="24"/>
      <c r="D44" s="24"/>
      <c r="E44" s="24"/>
    </row>
    <row r="45" spans="1:5" ht="12.75" hidden="1">
      <c r="A45" s="19"/>
      <c r="B45" s="19" t="s">
        <v>53</v>
      </c>
      <c r="C45" s="19"/>
      <c r="D45" s="19"/>
      <c r="E45" s="19">
        <f>E42+E43</f>
        <v>0</v>
      </c>
    </row>
    <row r="46" spans="1:5" ht="12.75" hidden="1">
      <c r="A46" s="20"/>
      <c r="B46" s="20"/>
      <c r="C46" s="20"/>
      <c r="D46" s="20"/>
      <c r="E46" s="20"/>
    </row>
    <row r="47" spans="1:5" ht="12.75" hidden="1">
      <c r="A47" s="17">
        <v>1</v>
      </c>
      <c r="B47" s="17"/>
      <c r="C47" s="17"/>
      <c r="D47" s="17"/>
      <c r="E47" s="17"/>
    </row>
    <row r="48" spans="1:5" ht="12.75" hidden="1">
      <c r="A48" s="17">
        <v>2</v>
      </c>
      <c r="B48" s="17"/>
      <c r="C48" s="18"/>
      <c r="D48" s="17"/>
      <c r="E48" s="17"/>
    </row>
    <row r="49" spans="1:5" ht="12.75" hidden="1">
      <c r="A49" s="17">
        <v>3</v>
      </c>
      <c r="B49" s="17"/>
      <c r="C49" s="17"/>
      <c r="D49" s="17"/>
      <c r="E49" s="17"/>
    </row>
    <row r="50" spans="1:5" ht="12.75" hidden="1">
      <c r="A50" s="19"/>
      <c r="B50" s="19" t="s">
        <v>53</v>
      </c>
      <c r="C50" s="19"/>
      <c r="D50" s="19"/>
      <c r="E50" s="19">
        <f>E48+E47+E49</f>
        <v>0</v>
      </c>
    </row>
    <row r="51" ht="12.75" hidden="1"/>
    <row r="52" spans="1:5" ht="12.75" hidden="1">
      <c r="A52" s="28"/>
      <c r="B52" s="28" t="s">
        <v>53</v>
      </c>
      <c r="C52" s="28"/>
      <c r="D52" s="28"/>
      <c r="E52" s="28">
        <f>E6+E13+E20+E27+E33+E39+E45+E50</f>
        <v>131372.34000000003</v>
      </c>
    </row>
  </sheetData>
  <sheetProtection selectLockedCells="1" selectUnlockedCells="1"/>
  <mergeCells count="8">
    <mergeCell ref="A1:E1"/>
    <mergeCell ref="A8:E8"/>
    <mergeCell ref="A15:E15"/>
    <mergeCell ref="A22:E22"/>
    <mergeCell ref="A28:E28"/>
    <mergeCell ref="A34:E34"/>
    <mergeCell ref="A40:E40"/>
    <mergeCell ref="A46:E46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03"/>
  <sheetViews>
    <sheetView zoomScale="80" zoomScaleNormal="80" workbookViewId="0" topLeftCell="A1">
      <selection activeCell="A54" sqref="A54"/>
    </sheetView>
  </sheetViews>
  <sheetFormatPr defaultColWidth="12.57421875" defaultRowHeight="12.75"/>
  <cols>
    <col min="1" max="1" width="7.57421875" style="29" customWidth="1"/>
    <col min="2" max="2" width="43.00390625" style="30" customWidth="1"/>
    <col min="3" max="3" width="28.28125" style="29" customWidth="1"/>
    <col min="4" max="4" width="35.7109375" style="29" customWidth="1"/>
    <col min="5" max="5" width="19.8515625" style="29" customWidth="1"/>
    <col min="6" max="16384" width="11.57421875" style="29" customWidth="1"/>
  </cols>
  <sheetData>
    <row r="1" spans="1:5" s="31" customFormat="1" ht="12.75" customHeight="1">
      <c r="A1" s="12" t="s">
        <v>61</v>
      </c>
      <c r="B1" s="12"/>
      <c r="C1" s="12"/>
      <c r="D1" s="12"/>
      <c r="E1" s="12"/>
    </row>
    <row r="2" spans="1:5" s="31" customFormat="1" ht="12.75">
      <c r="A2" s="12" t="s">
        <v>1</v>
      </c>
      <c r="B2" s="12" t="s">
        <v>45</v>
      </c>
      <c r="C2" s="12" t="s">
        <v>2</v>
      </c>
      <c r="D2" s="12" t="s">
        <v>46</v>
      </c>
      <c r="E2" s="12" t="s">
        <v>47</v>
      </c>
    </row>
    <row r="3" spans="1:5" s="31" customFormat="1" ht="12.75">
      <c r="A3" s="6">
        <v>1</v>
      </c>
      <c r="B3" s="6" t="s">
        <v>62</v>
      </c>
      <c r="C3" s="6" t="s">
        <v>49</v>
      </c>
      <c r="D3" s="6"/>
      <c r="E3" s="6">
        <v>1328.64</v>
      </c>
    </row>
    <row r="4" spans="1:5" s="31" customFormat="1" ht="12.75">
      <c r="A4" s="6">
        <v>2</v>
      </c>
      <c r="B4" s="6" t="s">
        <v>63</v>
      </c>
      <c r="C4" s="12" t="s">
        <v>49</v>
      </c>
      <c r="D4" s="12"/>
      <c r="E4" s="12">
        <v>166.08</v>
      </c>
    </row>
    <row r="5" spans="1:5" s="31" customFormat="1" ht="33" customHeight="1" hidden="1">
      <c r="A5" s="6">
        <v>3</v>
      </c>
      <c r="B5" s="12" t="s">
        <v>64</v>
      </c>
      <c r="C5" s="6" t="s">
        <v>49</v>
      </c>
      <c r="D5" s="6"/>
      <c r="E5" s="6">
        <v>2899.28</v>
      </c>
    </row>
    <row r="6" spans="1:5" s="31" customFormat="1" ht="12.75">
      <c r="A6" s="6">
        <v>3</v>
      </c>
      <c r="B6" s="12" t="s">
        <v>65</v>
      </c>
      <c r="C6" s="6" t="s">
        <v>49</v>
      </c>
      <c r="D6" s="6" t="s">
        <v>50</v>
      </c>
      <c r="E6" s="6">
        <v>1250.62</v>
      </c>
    </row>
    <row r="7" spans="1:5" s="31" customFormat="1" ht="12.75">
      <c r="A7" s="6">
        <v>4</v>
      </c>
      <c r="B7" s="12" t="s">
        <v>66</v>
      </c>
      <c r="C7" s="6" t="s">
        <v>49</v>
      </c>
      <c r="D7" s="6"/>
      <c r="E7" s="6">
        <v>9861.77</v>
      </c>
    </row>
    <row r="8" spans="1:5" s="31" customFormat="1" ht="12.75" hidden="1">
      <c r="A8" s="6"/>
      <c r="B8" s="12"/>
      <c r="C8" s="6"/>
      <c r="D8" s="6"/>
      <c r="E8" s="6"/>
    </row>
    <row r="9" spans="1:5" s="31" customFormat="1" ht="12.75" hidden="1">
      <c r="A9" s="6"/>
      <c r="B9" s="6" t="s">
        <v>53</v>
      </c>
      <c r="C9" s="6"/>
      <c r="D9" s="6"/>
      <c r="E9" s="6">
        <f>E3+E4+E5+E6+E7</f>
        <v>15506.39</v>
      </c>
    </row>
    <row r="10" spans="1:5" s="31" customFormat="1" ht="12.75" hidden="1">
      <c r="A10" s="8"/>
      <c r="B10" s="32"/>
      <c r="C10" s="8"/>
      <c r="D10" s="8"/>
      <c r="E10" s="8"/>
    </row>
    <row r="11" spans="1:5" s="31" customFormat="1" ht="19.5" customHeight="1">
      <c r="A11" s="12" t="s">
        <v>44</v>
      </c>
      <c r="B11" s="12"/>
      <c r="C11" s="12"/>
      <c r="D11" s="12"/>
      <c r="E11" s="12"/>
    </row>
    <row r="12" spans="1:5" s="31" customFormat="1" ht="12.75">
      <c r="A12" s="12" t="s">
        <v>1</v>
      </c>
      <c r="B12" s="12" t="s">
        <v>45</v>
      </c>
      <c r="C12" s="12" t="s">
        <v>2</v>
      </c>
      <c r="D12" s="12" t="s">
        <v>46</v>
      </c>
      <c r="E12" s="12" t="s">
        <v>47</v>
      </c>
    </row>
    <row r="13" spans="1:5" s="31" customFormat="1" ht="12.75">
      <c r="A13" s="6">
        <v>1</v>
      </c>
      <c r="B13" s="6" t="s">
        <v>62</v>
      </c>
      <c r="C13" s="6" t="s">
        <v>49</v>
      </c>
      <c r="D13" s="6"/>
      <c r="E13" s="6">
        <v>1328.64</v>
      </c>
    </row>
    <row r="14" spans="1:5" s="31" customFormat="1" ht="12.75">
      <c r="A14" s="6">
        <v>2</v>
      </c>
      <c r="B14" s="6" t="s">
        <v>63</v>
      </c>
      <c r="C14" s="12" t="s">
        <v>49</v>
      </c>
      <c r="D14" s="12"/>
      <c r="E14" s="12">
        <v>166.08</v>
      </c>
    </row>
    <row r="15" spans="1:9" s="31" customFormat="1" ht="12.75">
      <c r="A15" s="6">
        <v>3</v>
      </c>
      <c r="B15" s="6" t="s">
        <v>67</v>
      </c>
      <c r="C15" s="12" t="s">
        <v>49</v>
      </c>
      <c r="D15" s="6" t="s">
        <v>50</v>
      </c>
      <c r="E15" s="6">
        <v>2001.16</v>
      </c>
      <c r="I15" s="33"/>
    </row>
    <row r="16" spans="1:5" s="31" customFormat="1" ht="12.75">
      <c r="A16" s="6">
        <v>4</v>
      </c>
      <c r="B16" s="6" t="s">
        <v>68</v>
      </c>
      <c r="C16" s="12" t="s">
        <v>49</v>
      </c>
      <c r="D16" s="6"/>
      <c r="E16" s="6">
        <v>5837.12</v>
      </c>
    </row>
    <row r="17" spans="1:5" s="31" customFormat="1" ht="12.75" hidden="1">
      <c r="A17" s="6">
        <v>5</v>
      </c>
      <c r="B17" s="6"/>
      <c r="C17" s="12"/>
      <c r="D17" s="6"/>
      <c r="E17" s="6"/>
    </row>
    <row r="18" spans="1:5" s="31" customFormat="1" ht="12.75" hidden="1">
      <c r="A18" s="6"/>
      <c r="B18" s="6" t="s">
        <v>53</v>
      </c>
      <c r="C18" s="6"/>
      <c r="D18" s="6"/>
      <c r="E18" s="6">
        <f>E13+E14+E15+E16</f>
        <v>9333</v>
      </c>
    </row>
    <row r="19" spans="1:5" s="31" customFormat="1" ht="12.75" hidden="1">
      <c r="A19" s="8"/>
      <c r="B19" s="32"/>
      <c r="C19" s="8"/>
      <c r="D19" s="8"/>
      <c r="E19" s="8"/>
    </row>
    <row r="20" spans="1:5" s="35" customFormat="1" ht="20.25" customHeight="1">
      <c r="A20" s="34" t="s">
        <v>69</v>
      </c>
      <c r="B20" s="34"/>
      <c r="C20" s="34"/>
      <c r="D20" s="34"/>
      <c r="E20" s="34"/>
    </row>
    <row r="21" spans="1:5" s="31" customFormat="1" ht="12.75">
      <c r="A21" s="12" t="s">
        <v>1</v>
      </c>
      <c r="B21" s="12" t="s">
        <v>45</v>
      </c>
      <c r="C21" s="12" t="s">
        <v>2</v>
      </c>
      <c r="D21" s="12" t="s">
        <v>46</v>
      </c>
      <c r="E21" s="12" t="s">
        <v>47</v>
      </c>
    </row>
    <row r="22" spans="1:5" s="31" customFormat="1" ht="12.75">
      <c r="A22" s="6">
        <v>1</v>
      </c>
      <c r="B22" s="6" t="s">
        <v>62</v>
      </c>
      <c r="C22" s="6" t="s">
        <v>49</v>
      </c>
      <c r="D22" s="6"/>
      <c r="E22" s="6">
        <v>1328.64</v>
      </c>
    </row>
    <row r="23" spans="1:5" s="31" customFormat="1" ht="12.75">
      <c r="A23" s="6">
        <v>2</v>
      </c>
      <c r="B23" s="6" t="s">
        <v>63</v>
      </c>
      <c r="C23" s="12" t="s">
        <v>49</v>
      </c>
      <c r="D23" s="12"/>
      <c r="E23" s="12">
        <v>166.08</v>
      </c>
    </row>
    <row r="24" spans="1:5" s="31" customFormat="1" ht="12.75">
      <c r="A24" s="6">
        <v>3</v>
      </c>
      <c r="B24" s="6" t="s">
        <v>70</v>
      </c>
      <c r="C24" s="12" t="s">
        <v>49</v>
      </c>
      <c r="D24" s="12" t="s">
        <v>71</v>
      </c>
      <c r="E24" s="12">
        <v>1983.21</v>
      </c>
    </row>
    <row r="25" spans="1:5" s="31" customFormat="1" ht="12.75">
      <c r="A25" s="6">
        <v>4</v>
      </c>
      <c r="B25" s="6" t="s">
        <v>72</v>
      </c>
      <c r="C25" s="6" t="s">
        <v>49</v>
      </c>
      <c r="D25" s="6" t="s">
        <v>73</v>
      </c>
      <c r="E25" s="6">
        <v>2444.73</v>
      </c>
    </row>
    <row r="26" spans="1:5" s="31" customFormat="1" ht="12.75" hidden="1">
      <c r="A26" s="6">
        <v>5</v>
      </c>
      <c r="B26" s="6"/>
      <c r="C26" s="6"/>
      <c r="D26" s="6"/>
      <c r="E26" s="6"/>
    </row>
    <row r="27" spans="1:5" s="31" customFormat="1" ht="12.75" hidden="1">
      <c r="A27" s="6"/>
      <c r="B27" s="6" t="s">
        <v>53</v>
      </c>
      <c r="C27" s="6"/>
      <c r="D27" s="6"/>
      <c r="E27" s="6">
        <f>E23+E22+E24+E26+E25</f>
        <v>5922.66</v>
      </c>
    </row>
    <row r="28" spans="1:5" s="31" customFormat="1" ht="12.75" hidden="1">
      <c r="A28" s="6"/>
      <c r="B28" s="6"/>
      <c r="C28" s="6"/>
      <c r="D28" s="6"/>
      <c r="E28" s="6"/>
    </row>
    <row r="29" spans="1:5" s="35" customFormat="1" ht="21.75" customHeight="1">
      <c r="A29" s="34" t="s">
        <v>74</v>
      </c>
      <c r="B29" s="34"/>
      <c r="C29" s="34"/>
      <c r="D29" s="34"/>
      <c r="E29" s="34"/>
    </row>
    <row r="30" spans="1:5" s="31" customFormat="1" ht="12.75">
      <c r="A30" s="12" t="s">
        <v>1</v>
      </c>
      <c r="B30" s="12" t="s">
        <v>45</v>
      </c>
      <c r="C30" s="12" t="s">
        <v>2</v>
      </c>
      <c r="D30" s="12" t="s">
        <v>46</v>
      </c>
      <c r="E30" s="12" t="s">
        <v>47</v>
      </c>
    </row>
    <row r="31" spans="1:5" s="31" customFormat="1" ht="12.75">
      <c r="A31" s="6">
        <v>1</v>
      </c>
      <c r="B31" s="6" t="s">
        <v>75</v>
      </c>
      <c r="C31" s="6" t="s">
        <v>49</v>
      </c>
      <c r="D31" s="6" t="s">
        <v>76</v>
      </c>
      <c r="E31" s="6">
        <v>1931.55</v>
      </c>
    </row>
    <row r="32" spans="1:5" s="31" customFormat="1" ht="33" customHeight="1">
      <c r="A32" s="6">
        <v>2</v>
      </c>
      <c r="B32" s="6" t="s">
        <v>77</v>
      </c>
      <c r="C32" s="12" t="s">
        <v>49</v>
      </c>
      <c r="D32" s="12" t="s">
        <v>78</v>
      </c>
      <c r="E32" s="12">
        <v>1798.71</v>
      </c>
    </row>
    <row r="33" spans="1:5" s="31" customFormat="1" ht="45.75" customHeight="1">
      <c r="A33" s="6">
        <v>3</v>
      </c>
      <c r="B33" s="12" t="s">
        <v>79</v>
      </c>
      <c r="C33" s="12" t="s">
        <v>49</v>
      </c>
      <c r="D33" s="12" t="s">
        <v>80</v>
      </c>
      <c r="E33" s="12">
        <v>1344.14</v>
      </c>
    </row>
    <row r="34" spans="1:5" s="31" customFormat="1" ht="65.25" customHeight="1">
      <c r="A34" s="6">
        <v>4</v>
      </c>
      <c r="B34" s="15" t="s">
        <v>81</v>
      </c>
      <c r="C34" s="15" t="s">
        <v>49</v>
      </c>
      <c r="D34" s="15" t="s">
        <v>82</v>
      </c>
      <c r="E34" s="15">
        <v>-9861.77</v>
      </c>
    </row>
    <row r="35" spans="1:5" s="31" customFormat="1" ht="12.75">
      <c r="A35" s="6">
        <v>5</v>
      </c>
      <c r="B35" s="12" t="s">
        <v>83</v>
      </c>
      <c r="C35" s="12" t="s">
        <v>49</v>
      </c>
      <c r="D35" s="12" t="s">
        <v>84</v>
      </c>
      <c r="E35" s="12">
        <v>3249.05</v>
      </c>
    </row>
    <row r="36" spans="1:5" s="31" customFormat="1" ht="12.75">
      <c r="A36" s="6">
        <v>6</v>
      </c>
      <c r="B36" s="6" t="s">
        <v>62</v>
      </c>
      <c r="C36" s="6" t="s">
        <v>49</v>
      </c>
      <c r="D36" s="6"/>
      <c r="E36" s="6">
        <v>1328.64</v>
      </c>
    </row>
    <row r="37" spans="1:5" s="31" customFormat="1" ht="12.75">
      <c r="A37" s="6">
        <v>7</v>
      </c>
      <c r="B37" s="6" t="s">
        <v>63</v>
      </c>
      <c r="C37" s="12" t="s">
        <v>49</v>
      </c>
      <c r="D37" s="12"/>
      <c r="E37" s="12">
        <v>166.08</v>
      </c>
    </row>
    <row r="38" spans="1:5" s="31" customFormat="1" ht="12.75" hidden="1">
      <c r="A38" s="6"/>
      <c r="B38" s="6" t="s">
        <v>53</v>
      </c>
      <c r="C38" s="6"/>
      <c r="D38" s="6"/>
      <c r="E38" s="6">
        <f>E31+E32+E33+E34+E35+E36+E37</f>
        <v>-43.599999999999596</v>
      </c>
    </row>
    <row r="39" spans="1:5" s="35" customFormat="1" ht="23.25" customHeight="1">
      <c r="A39" s="34" t="s">
        <v>85</v>
      </c>
      <c r="B39" s="34"/>
      <c r="C39" s="34"/>
      <c r="D39" s="34"/>
      <c r="E39" s="34"/>
    </row>
    <row r="40" spans="1:5" s="31" customFormat="1" ht="12.75">
      <c r="A40" s="12" t="s">
        <v>1</v>
      </c>
      <c r="B40" s="12" t="s">
        <v>45</v>
      </c>
      <c r="C40" s="12" t="s">
        <v>2</v>
      </c>
      <c r="D40" s="12" t="s">
        <v>46</v>
      </c>
      <c r="E40" s="12" t="s">
        <v>47</v>
      </c>
    </row>
    <row r="41" spans="1:5" s="31" customFormat="1" ht="12.75">
      <c r="A41" s="6">
        <v>1</v>
      </c>
      <c r="B41" s="6" t="s">
        <v>63</v>
      </c>
      <c r="C41" s="12" t="s">
        <v>49</v>
      </c>
      <c r="D41" s="12"/>
      <c r="E41" s="12">
        <v>166.08</v>
      </c>
    </row>
    <row r="42" spans="1:5" s="31" customFormat="1" ht="33" customHeight="1">
      <c r="A42" s="6">
        <v>2</v>
      </c>
      <c r="B42" s="6" t="s">
        <v>86</v>
      </c>
      <c r="C42" s="12" t="s">
        <v>49</v>
      </c>
      <c r="D42" s="12"/>
      <c r="E42" s="12">
        <v>4381.92</v>
      </c>
    </row>
    <row r="43" spans="1:5" s="31" customFormat="1" ht="31.5" customHeight="1">
      <c r="A43" s="6">
        <v>3</v>
      </c>
      <c r="B43" s="6" t="s">
        <v>62</v>
      </c>
      <c r="C43" s="6" t="s">
        <v>49</v>
      </c>
      <c r="D43" s="6"/>
      <c r="E43" s="6">
        <v>1328.64</v>
      </c>
    </row>
    <row r="44" spans="1:5" s="31" customFormat="1" ht="12.75">
      <c r="A44" s="6">
        <v>4</v>
      </c>
      <c r="B44" s="12" t="s">
        <v>87</v>
      </c>
      <c r="C44" s="6" t="s">
        <v>49</v>
      </c>
      <c r="D44" s="6"/>
      <c r="E44" s="6">
        <v>799.14</v>
      </c>
    </row>
    <row r="45" spans="1:5" s="31" customFormat="1" ht="12.75">
      <c r="A45" s="6">
        <v>5</v>
      </c>
      <c r="B45" s="6" t="s">
        <v>88</v>
      </c>
      <c r="C45" s="6" t="s">
        <v>49</v>
      </c>
      <c r="D45" s="6"/>
      <c r="E45" s="6">
        <v>479.99</v>
      </c>
    </row>
    <row r="46" spans="1:5" s="31" customFormat="1" ht="12.75" hidden="1">
      <c r="A46" s="6">
        <v>6</v>
      </c>
      <c r="B46" s="6"/>
      <c r="C46" s="6"/>
      <c r="D46" s="6"/>
      <c r="E46" s="6"/>
    </row>
    <row r="47" spans="1:5" s="31" customFormat="1" ht="12.75" hidden="1">
      <c r="A47" s="6"/>
      <c r="B47" s="6" t="s">
        <v>53</v>
      </c>
      <c r="C47" s="6"/>
      <c r="D47" s="6"/>
      <c r="E47" s="6">
        <f>E42+E43+E44+E41+E45+E46</f>
        <v>7155.77</v>
      </c>
    </row>
    <row r="48" spans="1:5" s="31" customFormat="1" ht="23.25" customHeight="1">
      <c r="A48" s="12" t="s">
        <v>89</v>
      </c>
      <c r="B48" s="12"/>
      <c r="C48" s="12"/>
      <c r="D48" s="12"/>
      <c r="E48" s="12"/>
    </row>
    <row r="49" spans="1:5" s="31" customFormat="1" ht="12.75">
      <c r="A49" s="12" t="s">
        <v>1</v>
      </c>
      <c r="B49" s="12" t="s">
        <v>45</v>
      </c>
      <c r="C49" s="12" t="s">
        <v>2</v>
      </c>
      <c r="D49" s="12" t="s">
        <v>46</v>
      </c>
      <c r="E49" s="12" t="s">
        <v>47</v>
      </c>
    </row>
    <row r="50" spans="1:5" s="31" customFormat="1" ht="12.75">
      <c r="A50" s="6">
        <v>1</v>
      </c>
      <c r="B50" s="6" t="s">
        <v>63</v>
      </c>
      <c r="C50" s="12" t="s">
        <v>49</v>
      </c>
      <c r="D50" s="12"/>
      <c r="E50" s="12">
        <v>166.08</v>
      </c>
    </row>
    <row r="51" spans="1:5" s="31" customFormat="1" ht="34.5" customHeight="1">
      <c r="A51" s="6">
        <v>2</v>
      </c>
      <c r="B51" s="6" t="s">
        <v>86</v>
      </c>
      <c r="C51" s="12" t="s">
        <v>49</v>
      </c>
      <c r="D51" s="12"/>
      <c r="E51" s="12">
        <v>4381.92</v>
      </c>
    </row>
    <row r="52" spans="1:5" s="31" customFormat="1" ht="44.25" customHeight="1">
      <c r="A52" s="6">
        <v>3</v>
      </c>
      <c r="B52" s="12" t="s">
        <v>90</v>
      </c>
      <c r="C52" s="12" t="s">
        <v>49</v>
      </c>
      <c r="D52" s="12" t="s">
        <v>91</v>
      </c>
      <c r="E52" s="12">
        <v>497.61</v>
      </c>
    </row>
    <row r="53" spans="1:5" s="31" customFormat="1" ht="12.75">
      <c r="A53" s="6">
        <v>4</v>
      </c>
      <c r="B53" s="6" t="s">
        <v>62</v>
      </c>
      <c r="C53" s="6" t="s">
        <v>49</v>
      </c>
      <c r="D53" s="6"/>
      <c r="E53" s="6">
        <v>1328.64</v>
      </c>
    </row>
    <row r="54" spans="1:5" s="31" customFormat="1" ht="12.75">
      <c r="A54" s="6">
        <v>5</v>
      </c>
      <c r="B54" s="6" t="s">
        <v>92</v>
      </c>
      <c r="C54" s="6" t="s">
        <v>49</v>
      </c>
      <c r="D54" s="6" t="s">
        <v>91</v>
      </c>
      <c r="E54" s="6">
        <v>3576.52</v>
      </c>
    </row>
    <row r="55" spans="1:5" s="31" customFormat="1" ht="12.75" hidden="1">
      <c r="A55" s="6"/>
      <c r="B55" s="6" t="s">
        <v>53</v>
      </c>
      <c r="C55" s="6"/>
      <c r="D55" s="6"/>
      <c r="E55" s="6">
        <f>E51+E52+E53+E50+E54</f>
        <v>9950.77</v>
      </c>
    </row>
    <row r="56" spans="1:5" s="31" customFormat="1" ht="21" customHeight="1">
      <c r="A56" s="12" t="s">
        <v>54</v>
      </c>
      <c r="B56" s="12"/>
      <c r="C56" s="12"/>
      <c r="D56" s="12"/>
      <c r="E56" s="12"/>
    </row>
    <row r="57" spans="1:5" s="31" customFormat="1" ht="12.75">
      <c r="A57" s="12" t="s">
        <v>1</v>
      </c>
      <c r="B57" s="12" t="s">
        <v>45</v>
      </c>
      <c r="C57" s="12" t="s">
        <v>2</v>
      </c>
      <c r="D57" s="12" t="s">
        <v>46</v>
      </c>
      <c r="E57" s="12" t="s">
        <v>47</v>
      </c>
    </row>
    <row r="58" spans="1:5" s="31" customFormat="1" ht="12.75">
      <c r="A58" s="6">
        <v>1</v>
      </c>
      <c r="B58" s="6" t="s">
        <v>62</v>
      </c>
      <c r="C58" s="6" t="s">
        <v>49</v>
      </c>
      <c r="D58" s="6"/>
      <c r="E58" s="6">
        <v>1328.64</v>
      </c>
    </row>
    <row r="59" spans="1:5" s="31" customFormat="1" ht="31.5" customHeight="1">
      <c r="A59" s="6">
        <v>2</v>
      </c>
      <c r="B59" s="6" t="s">
        <v>63</v>
      </c>
      <c r="C59" s="12" t="s">
        <v>49</v>
      </c>
      <c r="D59" s="12"/>
      <c r="E59" s="12">
        <v>166.08</v>
      </c>
    </row>
    <row r="60" spans="1:5" s="31" customFormat="1" ht="12.75">
      <c r="A60" s="6">
        <v>3</v>
      </c>
      <c r="B60" s="12" t="s">
        <v>93</v>
      </c>
      <c r="C60" s="12" t="s">
        <v>49</v>
      </c>
      <c r="D60" s="36"/>
      <c r="E60" s="6">
        <v>1084.08</v>
      </c>
    </row>
    <row r="61" spans="1:5" s="31" customFormat="1" ht="12.75">
      <c r="A61" s="6">
        <v>4</v>
      </c>
      <c r="B61" s="6" t="s">
        <v>86</v>
      </c>
      <c r="C61" s="12" t="s">
        <v>49</v>
      </c>
      <c r="D61" s="12"/>
      <c r="E61" s="12">
        <v>4381.92</v>
      </c>
    </row>
    <row r="62" spans="1:5" s="31" customFormat="1" ht="12.75">
      <c r="A62" s="6">
        <v>5</v>
      </c>
      <c r="B62" s="6" t="s">
        <v>94</v>
      </c>
      <c r="C62" s="12" t="s">
        <v>49</v>
      </c>
      <c r="D62" s="12" t="s">
        <v>95</v>
      </c>
      <c r="E62" s="12">
        <v>2227.34</v>
      </c>
    </row>
    <row r="63" spans="1:5" s="31" customFormat="1" ht="12.75" hidden="1">
      <c r="A63" s="6"/>
      <c r="B63" s="6" t="s">
        <v>53</v>
      </c>
      <c r="C63" s="6"/>
      <c r="D63" s="6"/>
      <c r="E63" s="6">
        <f>E58+E59+E60+E61+E62</f>
        <v>9188.060000000001</v>
      </c>
    </row>
    <row r="64" spans="1:5" s="31" customFormat="1" ht="18" customHeight="1">
      <c r="A64" s="12" t="s">
        <v>96</v>
      </c>
      <c r="B64" s="12"/>
      <c r="C64" s="12"/>
      <c r="D64" s="12"/>
      <c r="E64" s="12"/>
    </row>
    <row r="65" spans="1:5" s="31" customFormat="1" ht="12.75">
      <c r="A65" s="12" t="s">
        <v>1</v>
      </c>
      <c r="B65" s="12" t="s">
        <v>45</v>
      </c>
      <c r="C65" s="12" t="s">
        <v>2</v>
      </c>
      <c r="D65" s="12" t="s">
        <v>46</v>
      </c>
      <c r="E65" s="12" t="s">
        <v>47</v>
      </c>
    </row>
    <row r="66" spans="1:5" s="31" customFormat="1" ht="12.75">
      <c r="A66" s="6">
        <v>1</v>
      </c>
      <c r="B66" s="6" t="s">
        <v>97</v>
      </c>
      <c r="C66" s="12" t="s">
        <v>49</v>
      </c>
      <c r="D66" s="6"/>
      <c r="E66" s="6">
        <v>21006.93</v>
      </c>
    </row>
    <row r="67" spans="1:5" s="31" customFormat="1" ht="31.5" customHeight="1">
      <c r="A67" s="6">
        <v>2</v>
      </c>
      <c r="B67" s="6" t="s">
        <v>98</v>
      </c>
      <c r="C67" s="12" t="s">
        <v>49</v>
      </c>
      <c r="D67" s="12" t="s">
        <v>99</v>
      </c>
      <c r="E67" s="12">
        <v>1103.29</v>
      </c>
    </row>
    <row r="68" spans="1:5" s="31" customFormat="1" ht="12.75">
      <c r="A68" s="6">
        <v>3</v>
      </c>
      <c r="B68" s="6" t="s">
        <v>62</v>
      </c>
      <c r="C68" s="12" t="s">
        <v>49</v>
      </c>
      <c r="D68" s="6"/>
      <c r="E68" s="6">
        <v>1328.64</v>
      </c>
    </row>
    <row r="69" spans="1:5" s="31" customFormat="1" ht="12.75">
      <c r="A69" s="6">
        <v>4</v>
      </c>
      <c r="B69" s="6" t="s">
        <v>63</v>
      </c>
      <c r="C69" s="12" t="s">
        <v>49</v>
      </c>
      <c r="D69" s="12"/>
      <c r="E69" s="12">
        <v>166.08</v>
      </c>
    </row>
    <row r="70" spans="1:5" s="31" customFormat="1" ht="12.75" hidden="1">
      <c r="A70" s="6"/>
      <c r="B70" s="6" t="s">
        <v>53</v>
      </c>
      <c r="C70" s="6"/>
      <c r="D70" s="6"/>
      <c r="E70" s="6">
        <f>E66+E67+E68+E69</f>
        <v>23604.940000000002</v>
      </c>
    </row>
    <row r="71" spans="1:5" s="31" customFormat="1" ht="18" customHeight="1">
      <c r="A71" s="12" t="s">
        <v>56</v>
      </c>
      <c r="B71" s="12"/>
      <c r="C71" s="12"/>
      <c r="D71" s="12"/>
      <c r="E71" s="12"/>
    </row>
    <row r="72" spans="1:5" s="31" customFormat="1" ht="12.75">
      <c r="A72" s="12" t="s">
        <v>1</v>
      </c>
      <c r="B72" s="12" t="s">
        <v>45</v>
      </c>
      <c r="C72" s="12" t="s">
        <v>2</v>
      </c>
      <c r="D72" s="12" t="s">
        <v>46</v>
      </c>
      <c r="E72" s="12" t="s">
        <v>47</v>
      </c>
    </row>
    <row r="73" spans="1:5" s="31" customFormat="1" ht="12.75">
      <c r="A73" s="6">
        <v>1</v>
      </c>
      <c r="B73" s="6" t="s">
        <v>62</v>
      </c>
      <c r="C73" s="12" t="s">
        <v>49</v>
      </c>
      <c r="D73" s="6"/>
      <c r="E73" s="6">
        <v>1328.64</v>
      </c>
    </row>
    <row r="74" spans="1:5" s="31" customFormat="1" ht="33" customHeight="1">
      <c r="A74" s="6">
        <v>2</v>
      </c>
      <c r="B74" s="6" t="s">
        <v>63</v>
      </c>
      <c r="C74" s="12" t="s">
        <v>49</v>
      </c>
      <c r="D74" s="12"/>
      <c r="E74" s="12">
        <v>166.08</v>
      </c>
    </row>
    <row r="75" spans="1:5" s="31" customFormat="1" ht="12.75">
      <c r="A75" s="6">
        <v>3</v>
      </c>
      <c r="B75" s="6" t="s">
        <v>100</v>
      </c>
      <c r="C75" s="12" t="s">
        <v>49</v>
      </c>
      <c r="D75" s="6"/>
      <c r="E75" s="6">
        <v>541.42</v>
      </c>
    </row>
    <row r="76" spans="1:5" s="31" customFormat="1" ht="12.75" hidden="1">
      <c r="A76" s="6">
        <v>4</v>
      </c>
      <c r="B76" s="6"/>
      <c r="C76" s="12"/>
      <c r="D76" s="6"/>
      <c r="E76" s="6"/>
    </row>
    <row r="77" spans="1:5" s="31" customFormat="1" ht="12.75" hidden="1">
      <c r="A77" s="6">
        <v>5</v>
      </c>
      <c r="B77" s="6"/>
      <c r="C77" s="6"/>
      <c r="D77" s="6"/>
      <c r="E77" s="6"/>
    </row>
    <row r="78" spans="1:5" s="31" customFormat="1" ht="12.75" hidden="1">
      <c r="A78" s="6"/>
      <c r="B78" s="6" t="s">
        <v>53</v>
      </c>
      <c r="C78" s="6"/>
      <c r="D78" s="6"/>
      <c r="E78" s="6">
        <f>E73+E74+E75+E76+E77</f>
        <v>2036.1399999999999</v>
      </c>
    </row>
    <row r="79" spans="1:5" s="31" customFormat="1" ht="17.25" customHeight="1">
      <c r="A79" s="12" t="s">
        <v>101</v>
      </c>
      <c r="B79" s="12"/>
      <c r="C79" s="12"/>
      <c r="D79" s="12"/>
      <c r="E79" s="12"/>
    </row>
    <row r="80" spans="1:5" s="31" customFormat="1" ht="12.75">
      <c r="A80" s="12" t="s">
        <v>1</v>
      </c>
      <c r="B80" s="12" t="s">
        <v>45</v>
      </c>
      <c r="C80" s="12" t="s">
        <v>2</v>
      </c>
      <c r="D80" s="12" t="s">
        <v>46</v>
      </c>
      <c r="E80" s="12" t="s">
        <v>47</v>
      </c>
    </row>
    <row r="81" spans="1:5" s="31" customFormat="1" ht="12.75">
      <c r="A81" s="6">
        <v>1</v>
      </c>
      <c r="B81" s="6" t="s">
        <v>62</v>
      </c>
      <c r="C81" s="12" t="s">
        <v>49</v>
      </c>
      <c r="D81" s="6"/>
      <c r="E81" s="6">
        <v>1328.64</v>
      </c>
    </row>
    <row r="82" spans="1:5" s="31" customFormat="1" ht="33" customHeight="1">
      <c r="A82" s="6">
        <v>2</v>
      </c>
      <c r="B82" s="6" t="s">
        <v>63</v>
      </c>
      <c r="C82" s="12" t="s">
        <v>49</v>
      </c>
      <c r="D82" s="12"/>
      <c r="E82" s="12">
        <v>166.08</v>
      </c>
    </row>
    <row r="83" spans="1:5" s="31" customFormat="1" ht="12.75" hidden="1">
      <c r="A83" s="6">
        <v>3</v>
      </c>
      <c r="B83" s="6"/>
      <c r="C83" s="12"/>
      <c r="D83" s="12"/>
      <c r="E83" s="12"/>
    </row>
    <row r="84" spans="1:5" s="31" customFormat="1" ht="12.75" hidden="1">
      <c r="A84" s="6"/>
      <c r="B84" s="6" t="s">
        <v>53</v>
      </c>
      <c r="C84" s="6"/>
      <c r="D84" s="6"/>
      <c r="E84" s="6">
        <f>E81+E82+E83</f>
        <v>1494.72</v>
      </c>
    </row>
    <row r="85" spans="1:5" s="31" customFormat="1" ht="24" customHeight="1">
      <c r="A85" s="12" t="s">
        <v>102</v>
      </c>
      <c r="B85" s="12"/>
      <c r="C85" s="12"/>
      <c r="D85" s="12"/>
      <c r="E85" s="12"/>
    </row>
    <row r="86" spans="1:5" s="31" customFormat="1" ht="21" customHeight="1">
      <c r="A86" s="6">
        <v>1</v>
      </c>
      <c r="B86" s="6" t="s">
        <v>62</v>
      </c>
      <c r="C86" s="12" t="s">
        <v>49</v>
      </c>
      <c r="D86" s="6"/>
      <c r="E86" s="6">
        <v>1328.64</v>
      </c>
    </row>
    <row r="87" spans="1:5" s="31" customFormat="1" ht="12.75">
      <c r="A87" s="6">
        <v>2</v>
      </c>
      <c r="B87" s="6" t="s">
        <v>63</v>
      </c>
      <c r="C87" s="12" t="s">
        <v>49</v>
      </c>
      <c r="D87" s="12"/>
      <c r="E87" s="12">
        <v>166.08</v>
      </c>
    </row>
    <row r="88" spans="1:5" s="31" customFormat="1" ht="12.75">
      <c r="A88" s="6">
        <v>3</v>
      </c>
      <c r="B88" s="37" t="s">
        <v>86</v>
      </c>
      <c r="C88" s="15" t="s">
        <v>49</v>
      </c>
      <c r="D88" s="15" t="s">
        <v>103</v>
      </c>
      <c r="E88" s="15">
        <v>-4381.92</v>
      </c>
    </row>
    <row r="89" spans="1:5" s="31" customFormat="1" ht="12.75">
      <c r="A89" s="6">
        <v>4</v>
      </c>
      <c r="B89" s="37" t="s">
        <v>86</v>
      </c>
      <c r="C89" s="15" t="s">
        <v>49</v>
      </c>
      <c r="D89" s="15" t="s">
        <v>104</v>
      </c>
      <c r="E89" s="15">
        <v>-4381.92</v>
      </c>
    </row>
    <row r="90" spans="1:5" s="31" customFormat="1" ht="12.75">
      <c r="A90" s="6">
        <v>5</v>
      </c>
      <c r="B90" s="38" t="s">
        <v>105</v>
      </c>
      <c r="C90" s="12" t="s">
        <v>49</v>
      </c>
      <c r="D90" s="12" t="s">
        <v>106</v>
      </c>
      <c r="E90" s="12">
        <v>602.6</v>
      </c>
    </row>
    <row r="91" spans="1:5" s="31" customFormat="1" ht="12.75" hidden="1">
      <c r="A91" s="6"/>
      <c r="B91" s="6"/>
      <c r="C91" s="6"/>
      <c r="D91" s="6"/>
      <c r="E91" s="6">
        <f>SUM(E86:E90)</f>
        <v>-6666.5199999999995</v>
      </c>
    </row>
    <row r="92" spans="1:5" s="31" customFormat="1" ht="12.75" hidden="1">
      <c r="A92" s="39"/>
      <c r="B92" s="39"/>
      <c r="C92" s="39"/>
      <c r="D92" s="39"/>
      <c r="E92" s="39"/>
    </row>
    <row r="93" spans="1:5" s="31" customFormat="1" ht="19.5" customHeight="1">
      <c r="A93" s="12" t="s">
        <v>58</v>
      </c>
      <c r="B93" s="12"/>
      <c r="C93" s="12"/>
      <c r="D93" s="12"/>
      <c r="E93" s="12"/>
    </row>
    <row r="94" spans="1:5" s="31" customFormat="1" ht="12.75">
      <c r="A94" s="6">
        <v>1</v>
      </c>
      <c r="B94" s="6" t="s">
        <v>107</v>
      </c>
      <c r="C94" s="12" t="s">
        <v>49</v>
      </c>
      <c r="D94" s="6" t="s">
        <v>108</v>
      </c>
      <c r="E94" s="6">
        <v>938.25</v>
      </c>
    </row>
    <row r="95" spans="1:5" s="31" customFormat="1" ht="30.75" customHeight="1">
      <c r="A95" s="6">
        <v>2</v>
      </c>
      <c r="B95" s="6" t="s">
        <v>109</v>
      </c>
      <c r="C95" s="12" t="s">
        <v>49</v>
      </c>
      <c r="D95" s="12" t="s">
        <v>110</v>
      </c>
      <c r="E95" s="12">
        <v>722.16</v>
      </c>
    </row>
    <row r="96" spans="1:5" s="31" customFormat="1" ht="12.75">
      <c r="A96" s="6">
        <v>3</v>
      </c>
      <c r="B96" s="6" t="s">
        <v>62</v>
      </c>
      <c r="C96" s="12" t="s">
        <v>49</v>
      </c>
      <c r="D96" s="6"/>
      <c r="E96" s="6">
        <v>1328.64</v>
      </c>
    </row>
    <row r="97" spans="1:5" s="31" customFormat="1" ht="12.75">
      <c r="A97" s="6">
        <v>4</v>
      </c>
      <c r="B97" s="6" t="s">
        <v>63</v>
      </c>
      <c r="C97" s="12" t="s">
        <v>49</v>
      </c>
      <c r="D97" s="12"/>
      <c r="E97" s="12">
        <v>166.08</v>
      </c>
    </row>
    <row r="98" spans="1:5" s="31" customFormat="1" ht="12.75" hidden="1">
      <c r="A98" s="6"/>
      <c r="B98" s="6" t="s">
        <v>53</v>
      </c>
      <c r="C98" s="6"/>
      <c r="D98" s="6"/>
      <c r="E98" s="6">
        <f>E95+E94+E96+E97</f>
        <v>3155.13</v>
      </c>
    </row>
    <row r="99" spans="1:5" s="31" customFormat="1" ht="12.75" hidden="1">
      <c r="A99" s="40"/>
      <c r="B99" s="40"/>
      <c r="C99" s="40"/>
      <c r="D99" s="40"/>
      <c r="E99" s="40"/>
    </row>
    <row r="100" spans="1:5" s="31" customFormat="1" ht="12.75" hidden="1">
      <c r="A100" s="40"/>
      <c r="B100" s="40"/>
      <c r="C100" s="40"/>
      <c r="D100" s="40"/>
      <c r="E100" s="40"/>
    </row>
    <row r="101" spans="1:5" s="31" customFormat="1" ht="12.75" hidden="1">
      <c r="A101" s="39"/>
      <c r="B101" s="39" t="s">
        <v>111</v>
      </c>
      <c r="C101" s="39"/>
      <c r="D101" s="39"/>
      <c r="E101" s="39">
        <f>E9+E18+E27+E38+E47+E55+E63+E70+E78+E84+E91+E98</f>
        <v>80637.46</v>
      </c>
    </row>
    <row r="102" s="31" customFormat="1" ht="12.75">
      <c r="B102" s="41"/>
    </row>
    <row r="103" s="31" customFormat="1" ht="12.75">
      <c r="B103" s="41"/>
    </row>
  </sheetData>
  <sheetProtection selectLockedCells="1" selectUnlockedCells="1"/>
  <mergeCells count="12">
    <mergeCell ref="A1:E1"/>
    <mergeCell ref="A11:E11"/>
    <mergeCell ref="A20:E20"/>
    <mergeCell ref="A29:E29"/>
    <mergeCell ref="A39:E39"/>
    <mergeCell ref="A48:E48"/>
    <mergeCell ref="A56:E56"/>
    <mergeCell ref="A64:E64"/>
    <mergeCell ref="A71:E71"/>
    <mergeCell ref="A79:E79"/>
    <mergeCell ref="A85:E85"/>
    <mergeCell ref="A93:E93"/>
  </mergeCells>
  <printOptions/>
  <pageMargins left="0.7875" right="0.7875" top="1.0527777777777778" bottom="1.0527777777777778" header="0.7875" footer="0.7875"/>
  <pageSetup horizontalDpi="300" verticalDpi="300" orientation="landscape" paperSize="9" scale="8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="80" zoomScaleNormal="80" workbookViewId="0" topLeftCell="A1">
      <selection activeCell="C58" sqref="C58"/>
    </sheetView>
  </sheetViews>
  <sheetFormatPr defaultColWidth="12.57421875" defaultRowHeight="12.75"/>
  <cols>
    <col min="1" max="1" width="8.421875" style="0" customWidth="1"/>
    <col min="2" max="2" width="38.421875" style="0" customWidth="1"/>
    <col min="3" max="3" width="31.7109375" style="0" customWidth="1"/>
    <col min="4" max="4" width="31.57421875" style="0" customWidth="1"/>
    <col min="5" max="5" width="20.28125" style="0" customWidth="1"/>
    <col min="6" max="16384" width="11.57421875" style="0" customWidth="1"/>
  </cols>
  <sheetData>
    <row r="1" spans="1:5" s="2" customFormat="1" ht="12.75">
      <c r="A1" s="10" t="s">
        <v>112</v>
      </c>
      <c r="B1" s="10"/>
      <c r="C1" s="10"/>
      <c r="D1" s="10"/>
      <c r="E1" s="10"/>
    </row>
    <row r="2" spans="1:5" s="2" customFormat="1" ht="12.75">
      <c r="A2" s="12" t="s">
        <v>1</v>
      </c>
      <c r="B2" s="10" t="s">
        <v>45</v>
      </c>
      <c r="C2" s="10" t="s">
        <v>2</v>
      </c>
      <c r="D2" s="10" t="s">
        <v>46</v>
      </c>
      <c r="E2" s="10" t="s">
        <v>47</v>
      </c>
    </row>
    <row r="3" spans="1:5" s="2" customFormat="1" ht="12.75">
      <c r="A3" s="5">
        <v>1</v>
      </c>
      <c r="B3" s="13" t="s">
        <v>113</v>
      </c>
      <c r="C3" s="5" t="s">
        <v>114</v>
      </c>
      <c r="D3" s="5"/>
      <c r="E3" s="5">
        <v>10568.97</v>
      </c>
    </row>
    <row r="4" spans="1:5" s="2" customFormat="1" ht="59.25" customHeight="1">
      <c r="A4" s="5">
        <v>2</v>
      </c>
      <c r="B4" s="12" t="s">
        <v>115</v>
      </c>
      <c r="C4" s="12" t="s">
        <v>114</v>
      </c>
      <c r="D4" s="12" t="s">
        <v>116</v>
      </c>
      <c r="E4" s="10">
        <v>17760</v>
      </c>
    </row>
    <row r="5" spans="1:5" s="2" customFormat="1" ht="59.25" customHeight="1">
      <c r="A5" s="5"/>
      <c r="B5" s="13" t="s">
        <v>117</v>
      </c>
      <c r="C5" s="12" t="s">
        <v>114</v>
      </c>
      <c r="D5" s="5"/>
      <c r="E5" s="5">
        <v>4092.49</v>
      </c>
    </row>
    <row r="6" spans="1:5" s="2" customFormat="1" ht="12.75" hidden="1">
      <c r="A6" s="5">
        <v>3</v>
      </c>
      <c r="B6" s="5"/>
      <c r="C6" s="5"/>
      <c r="D6" s="5"/>
      <c r="E6" s="5"/>
    </row>
    <row r="7" spans="1:5" s="2" customFormat="1" ht="12.75" hidden="1">
      <c r="A7" s="5"/>
      <c r="B7" s="5" t="s">
        <v>53</v>
      </c>
      <c r="C7" s="5"/>
      <c r="D7" s="5"/>
      <c r="E7" s="5">
        <f>E4+E3+E6+E5</f>
        <v>32421.46</v>
      </c>
    </row>
    <row r="8" spans="1:5" s="2" customFormat="1" ht="12.75" hidden="1">
      <c r="A8" s="3"/>
      <c r="B8" s="3"/>
      <c r="C8" s="3"/>
      <c r="D8" s="3"/>
      <c r="E8" s="3"/>
    </row>
    <row r="9" spans="1:5" s="2" customFormat="1" ht="12.75">
      <c r="A9" s="10" t="s">
        <v>118</v>
      </c>
      <c r="B9" s="10"/>
      <c r="C9" s="10"/>
      <c r="D9" s="10"/>
      <c r="E9" s="10"/>
    </row>
    <row r="10" spans="1:5" s="2" customFormat="1" ht="12.75">
      <c r="A10" s="12" t="s">
        <v>1</v>
      </c>
      <c r="B10" s="10" t="s">
        <v>45</v>
      </c>
      <c r="C10" s="10" t="s">
        <v>2</v>
      </c>
      <c r="D10" s="10" t="s">
        <v>46</v>
      </c>
      <c r="E10" s="10" t="s">
        <v>47</v>
      </c>
    </row>
    <row r="11" spans="1:5" s="2" customFormat="1" ht="29.25" customHeight="1">
      <c r="A11" s="5">
        <v>1</v>
      </c>
      <c r="B11" s="13" t="s">
        <v>119</v>
      </c>
      <c r="C11" s="5" t="s">
        <v>114</v>
      </c>
      <c r="D11" s="5"/>
      <c r="E11" s="5">
        <v>34103.16</v>
      </c>
    </row>
    <row r="12" spans="1:5" s="2" customFormat="1" ht="12.75" hidden="1">
      <c r="A12" s="5">
        <v>2</v>
      </c>
      <c r="B12" s="12"/>
      <c r="C12" s="12"/>
      <c r="D12" s="12"/>
      <c r="E12" s="12"/>
    </row>
    <row r="13" spans="1:5" s="2" customFormat="1" ht="12.75" hidden="1">
      <c r="A13" s="5">
        <v>3</v>
      </c>
      <c r="B13" s="5"/>
      <c r="C13" s="5"/>
      <c r="D13" s="5"/>
      <c r="E13" s="5"/>
    </row>
    <row r="14" spans="1:5" s="2" customFormat="1" ht="12.75" hidden="1">
      <c r="A14" s="5"/>
      <c r="B14" s="5" t="s">
        <v>53</v>
      </c>
      <c r="C14" s="5"/>
      <c r="D14" s="5"/>
      <c r="E14" s="5">
        <f>E12+E11+E13</f>
        <v>34103.16</v>
      </c>
    </row>
    <row r="15" spans="1:5" s="2" customFormat="1" ht="12.75" hidden="1">
      <c r="A15" s="3"/>
      <c r="B15" s="3"/>
      <c r="C15" s="3"/>
      <c r="D15" s="3"/>
      <c r="E15" s="3"/>
    </row>
    <row r="16" spans="1:5" s="2" customFormat="1" ht="12.75">
      <c r="A16" s="10" t="s">
        <v>120</v>
      </c>
      <c r="B16" s="10"/>
      <c r="C16" s="10"/>
      <c r="D16" s="10"/>
      <c r="E16" s="10"/>
    </row>
    <row r="17" spans="1:5" s="2" customFormat="1" ht="12.75">
      <c r="A17" s="12" t="s">
        <v>1</v>
      </c>
      <c r="B17" s="10" t="s">
        <v>45</v>
      </c>
      <c r="C17" s="10" t="s">
        <v>2</v>
      </c>
      <c r="D17" s="10" t="s">
        <v>46</v>
      </c>
      <c r="E17" s="10" t="s">
        <v>47</v>
      </c>
    </row>
    <row r="18" spans="1:5" s="2" customFormat="1" ht="52.5" customHeight="1">
      <c r="A18" s="5">
        <v>1</v>
      </c>
      <c r="B18" s="5" t="s">
        <v>121</v>
      </c>
      <c r="C18" s="5" t="s">
        <v>114</v>
      </c>
      <c r="D18" s="5"/>
      <c r="E18" s="5">
        <v>7036.58</v>
      </c>
    </row>
    <row r="19" spans="1:5" ht="12.75" hidden="1">
      <c r="A19" s="17">
        <v>2</v>
      </c>
      <c r="B19" s="18"/>
      <c r="C19" s="18"/>
      <c r="D19" s="18"/>
      <c r="E19" s="42"/>
    </row>
    <row r="20" spans="1:5" ht="12.75" hidden="1">
      <c r="A20" s="17">
        <v>3</v>
      </c>
      <c r="B20" s="17"/>
      <c r="C20" s="17"/>
      <c r="D20" s="17"/>
      <c r="E20" s="17"/>
    </row>
    <row r="21" spans="1:5" ht="12.75" hidden="1">
      <c r="A21" s="19"/>
      <c r="B21" s="19" t="s">
        <v>53</v>
      </c>
      <c r="C21" s="19"/>
      <c r="D21" s="19"/>
      <c r="E21" s="19">
        <f>E19+E18+E20</f>
        <v>7036.58</v>
      </c>
    </row>
    <row r="22" spans="1:5" ht="12.75" hidden="1">
      <c r="A22" s="24"/>
      <c r="B22" s="24"/>
      <c r="C22" s="24"/>
      <c r="D22" s="24"/>
      <c r="E22" s="24"/>
    </row>
    <row r="23" spans="1:5" ht="12.75" hidden="1">
      <c r="A23" s="20"/>
      <c r="B23" s="20"/>
      <c r="C23" s="20"/>
      <c r="D23" s="20"/>
      <c r="E23" s="20"/>
    </row>
    <row r="24" spans="1:5" ht="12.75" hidden="1">
      <c r="A24" s="21" t="s">
        <v>1</v>
      </c>
      <c r="B24" s="22" t="s">
        <v>45</v>
      </c>
      <c r="C24" s="22" t="s">
        <v>2</v>
      </c>
      <c r="D24" s="22" t="s">
        <v>46</v>
      </c>
      <c r="E24" s="22" t="s">
        <v>47</v>
      </c>
    </row>
    <row r="25" spans="1:5" ht="12.75" hidden="1">
      <c r="A25" s="17">
        <v>1</v>
      </c>
      <c r="B25" s="43"/>
      <c r="C25" s="17"/>
      <c r="D25" s="17"/>
      <c r="E25" s="17"/>
    </row>
    <row r="26" spans="1:5" ht="12.75" hidden="1">
      <c r="A26" s="17">
        <v>2</v>
      </c>
      <c r="B26" s="18"/>
      <c r="C26" s="18"/>
      <c r="D26" s="18"/>
      <c r="E26" s="18"/>
    </row>
    <row r="27" spans="1:5" ht="12.75" hidden="1">
      <c r="A27" s="17">
        <v>3</v>
      </c>
      <c r="B27" s="17"/>
      <c r="C27" s="17"/>
      <c r="D27" s="17"/>
      <c r="E27" s="17"/>
    </row>
    <row r="28" spans="1:5" ht="12.75" hidden="1">
      <c r="A28" s="19"/>
      <c r="B28" s="19" t="s">
        <v>53</v>
      </c>
      <c r="C28" s="19"/>
      <c r="D28" s="19"/>
      <c r="E28" s="19">
        <f>E26+E25+E27</f>
        <v>0</v>
      </c>
    </row>
    <row r="29" spans="1:5" ht="12.75" hidden="1">
      <c r="A29" s="20"/>
      <c r="B29" s="20"/>
      <c r="C29" s="20"/>
      <c r="D29" s="20"/>
      <c r="E29" s="20"/>
    </row>
    <row r="30" spans="1:5" ht="12.75" hidden="1">
      <c r="A30" s="21" t="s">
        <v>1</v>
      </c>
      <c r="B30" s="22" t="s">
        <v>45</v>
      </c>
      <c r="C30" s="22" t="s">
        <v>2</v>
      </c>
      <c r="D30" s="22" t="s">
        <v>46</v>
      </c>
      <c r="E30" s="22" t="s">
        <v>47</v>
      </c>
    </row>
    <row r="31" spans="1:5" ht="12.75" hidden="1">
      <c r="A31" s="17">
        <v>1</v>
      </c>
      <c r="B31" s="17"/>
      <c r="C31" s="17"/>
      <c r="D31" s="17"/>
      <c r="E31" s="17"/>
    </row>
    <row r="32" spans="1:5" ht="12.75" hidden="1">
      <c r="A32" s="17">
        <v>2</v>
      </c>
      <c r="B32" s="18"/>
      <c r="C32" s="18"/>
      <c r="D32" s="18"/>
      <c r="E32" s="18"/>
    </row>
    <row r="33" spans="1:5" ht="12.75" hidden="1">
      <c r="A33" s="17">
        <v>3</v>
      </c>
      <c r="B33" s="17"/>
      <c r="C33" s="17"/>
      <c r="D33" s="17"/>
      <c r="E33" s="17"/>
    </row>
    <row r="34" spans="1:5" ht="12.75" hidden="1">
      <c r="A34" s="19"/>
      <c r="B34" s="19" t="s">
        <v>53</v>
      </c>
      <c r="C34" s="19"/>
      <c r="D34" s="19"/>
      <c r="E34" s="19">
        <f>E32+E31+E33</f>
        <v>0</v>
      </c>
    </row>
    <row r="35" spans="1:5" ht="12.75" hidden="1">
      <c r="A35" s="20"/>
      <c r="B35" s="20"/>
      <c r="C35" s="20"/>
      <c r="D35" s="20"/>
      <c r="E35" s="20"/>
    </row>
    <row r="36" spans="1:5" ht="12.75" hidden="1">
      <c r="A36" s="21" t="s">
        <v>1</v>
      </c>
      <c r="B36" s="22" t="s">
        <v>45</v>
      </c>
      <c r="C36" s="22" t="s">
        <v>2</v>
      </c>
      <c r="D36" s="22" t="s">
        <v>46</v>
      </c>
      <c r="E36" s="22" t="s">
        <v>47</v>
      </c>
    </row>
    <row r="37" spans="1:5" ht="12.75" hidden="1">
      <c r="A37" s="17">
        <v>1</v>
      </c>
      <c r="B37" s="17"/>
      <c r="C37" s="17"/>
      <c r="D37" s="17"/>
      <c r="E37" s="17"/>
    </row>
    <row r="38" spans="1:5" ht="12.75" hidden="1">
      <c r="A38" s="17">
        <v>2</v>
      </c>
      <c r="B38" s="18"/>
      <c r="C38" s="18"/>
      <c r="D38" s="18"/>
      <c r="E38" s="42"/>
    </row>
    <row r="39" spans="1:5" ht="12.75" hidden="1">
      <c r="A39" s="17">
        <v>3</v>
      </c>
      <c r="B39" s="17"/>
      <c r="C39" s="17"/>
      <c r="D39" s="17"/>
      <c r="E39" s="17"/>
    </row>
    <row r="40" spans="1:5" ht="12.75" hidden="1">
      <c r="A40" s="19"/>
      <c r="B40" s="19" t="s">
        <v>53</v>
      </c>
      <c r="C40" s="19"/>
      <c r="D40" s="19"/>
      <c r="E40" s="19">
        <f>E38+E37+E39</f>
        <v>0</v>
      </c>
    </row>
    <row r="41" spans="1:5" ht="12.75" hidden="1">
      <c r="A41" s="20"/>
      <c r="B41" s="20"/>
      <c r="C41" s="20"/>
      <c r="D41" s="20"/>
      <c r="E41" s="20"/>
    </row>
    <row r="42" spans="1:5" ht="12.75" hidden="1">
      <c r="A42" s="21" t="s">
        <v>1</v>
      </c>
      <c r="B42" s="22" t="s">
        <v>45</v>
      </c>
      <c r="C42" s="22" t="s">
        <v>2</v>
      </c>
      <c r="D42" s="22" t="s">
        <v>46</v>
      </c>
      <c r="E42" s="22" t="s">
        <v>47</v>
      </c>
    </row>
    <row r="43" spans="1:5" ht="12.75" hidden="1">
      <c r="A43" s="24"/>
      <c r="B43" s="24"/>
      <c r="C43" s="24"/>
      <c r="D43" s="24"/>
      <c r="E43" s="24"/>
    </row>
    <row r="44" spans="1:5" ht="12.75" hidden="1">
      <c r="A44" s="27"/>
      <c r="B44" s="18"/>
      <c r="C44" s="18"/>
      <c r="D44" s="18"/>
      <c r="E44" s="18"/>
    </row>
    <row r="45" spans="1:5" ht="12.75" hidden="1">
      <c r="A45" s="24"/>
      <c r="B45" s="24"/>
      <c r="C45" s="24"/>
      <c r="D45" s="24"/>
      <c r="E45" s="24"/>
    </row>
    <row r="46" spans="1:5" ht="12.75" hidden="1">
      <c r="A46" s="19"/>
      <c r="B46" s="19" t="s">
        <v>53</v>
      </c>
      <c r="C46" s="19"/>
      <c r="D46" s="19"/>
      <c r="E46" s="19">
        <f>E44</f>
        <v>0</v>
      </c>
    </row>
    <row r="47" spans="1:5" ht="12.75" hidden="1">
      <c r="A47" s="20"/>
      <c r="B47" s="20"/>
      <c r="C47" s="20"/>
      <c r="D47" s="20"/>
      <c r="E47" s="20"/>
    </row>
    <row r="48" spans="1:5" ht="12.75" hidden="1">
      <c r="A48" s="24"/>
      <c r="B48" s="24"/>
      <c r="C48" s="24"/>
      <c r="D48" s="24"/>
      <c r="E48" s="24"/>
    </row>
    <row r="49" spans="1:5" ht="12.75" hidden="1">
      <c r="A49" s="44"/>
      <c r="B49" s="44"/>
      <c r="C49" s="18"/>
      <c r="D49" s="17"/>
      <c r="E49" s="17"/>
    </row>
    <row r="50" spans="1:5" ht="12.75" hidden="1">
      <c r="A50" s="24"/>
      <c r="B50" s="24"/>
      <c r="C50" s="24"/>
      <c r="D50" s="24"/>
      <c r="E50" s="24"/>
    </row>
    <row r="51" spans="1:5" ht="12.75" hidden="1">
      <c r="A51" s="19"/>
      <c r="B51" s="19" t="s">
        <v>53</v>
      </c>
      <c r="C51" s="19"/>
      <c r="D51" s="19"/>
      <c r="E51" s="19">
        <f>E49</f>
        <v>0</v>
      </c>
    </row>
    <row r="52" ht="12.75" hidden="1"/>
    <row r="53" spans="1:5" ht="12.75" hidden="1">
      <c r="A53" s="28"/>
      <c r="B53" s="28" t="s">
        <v>53</v>
      </c>
      <c r="C53" s="28"/>
      <c r="D53" s="28"/>
      <c r="E53" s="28">
        <f>E7+E14+E21+E28+E34+E40+E46+E51</f>
        <v>73561.2</v>
      </c>
    </row>
  </sheetData>
  <sheetProtection selectLockedCells="1" selectUnlockedCells="1"/>
  <mergeCells count="8">
    <mergeCell ref="A1:E1"/>
    <mergeCell ref="A9:E9"/>
    <mergeCell ref="A16:E16"/>
    <mergeCell ref="A23:E23"/>
    <mergeCell ref="A29:E29"/>
    <mergeCell ref="A35:E35"/>
    <mergeCell ref="A41:E41"/>
    <mergeCell ref="A47:E47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1 1</cp:lastModifiedBy>
  <cp:lastPrinted>2018-01-24T07:44:18Z</cp:lastPrinted>
  <dcterms:modified xsi:type="dcterms:W3CDTF">2018-04-01T10:36:43Z</dcterms:modified>
  <cp:category/>
  <cp:version/>
  <cp:contentType/>
  <cp:contentStatus/>
  <cp:revision>296</cp:revision>
</cp:coreProperties>
</file>